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international air 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<sst xmlns="http://schemas.openxmlformats.org/spreadsheetml/2006/main" count="297" uniqueCount="105">
  <si>
    <r>
      <t xml:space="preserve">ΔΙΕΘΝΕΙΣ ΑΦΙΞΕΙΣ</t>
    </r>
    <r>
      <rPr>
        <rFont val="Calibri"/>
        <charset val="161"/>
        <family val="2"/>
        <b val="true"/>
        <sz val="14"/>
        <vertAlign val="superscript"/>
      </rPr>
      <t xml:space="preserve">1</t>
    </r>
    <r>
      <rPr>
        <rFont val="Calibri"/>
        <charset val="1"/>
        <family val="2"/>
        <b val="true"/>
        <sz val="14"/>
      </rPr>
      <t xml:space="preserve"> ΣΤΑ ΚΥΡΙΟΤΕΡΑ ΑΕΡΟΔΡΟΜΙΑ,  NOEMΒΡΙΟΣ  2015 -  ΠΡΟΣΩΡΙΝΑ ΣΤΟΙΧΕΙΑ  </t>
    </r>
  </si>
  <si>
    <r>
      <t xml:space="preserve">INTERNATIONAL ARRIVALS</t>
    </r>
    <r>
      <rPr>
        <rFont val="Calibri"/>
        <charset val="161"/>
        <family val="2"/>
        <b val="true"/>
        <sz val="14"/>
        <vertAlign val="superscript"/>
      </rPr>
      <t xml:space="preserve">1</t>
    </r>
    <r>
      <rPr>
        <rFont val="Calibri"/>
        <charset val="1"/>
        <family val="2"/>
        <b val="true"/>
        <sz val="14"/>
      </rPr>
      <t xml:space="preserve"> AT  MAIN  GREEK AIRPORTS, NOVEMBER 2015 -  PROVISIONAL DATA  </t>
    </r>
  </si>
  <si>
    <r>
      <t xml:space="preserve">Αθήνα</t>
    </r>
    <r>
      <rPr>
        <rFont val="Calibri"/>
        <charset val="161"/>
        <family val="2"/>
        <color rgb="FFFFFFFF"/>
        <sz val="11"/>
        <vertAlign val="superscript"/>
      </rPr>
      <t xml:space="preserve">2 </t>
    </r>
  </si>
  <si>
    <t>Θεσσαλονίκη</t>
  </si>
  <si>
    <t>Ρόδος</t>
  </si>
  <si>
    <t>Κως</t>
  </si>
  <si>
    <t>Kάρπαθος</t>
  </si>
  <si>
    <t>Ηράκλειο</t>
  </si>
  <si>
    <t>Χανιά</t>
  </si>
  <si>
    <t>Κέρκυρα</t>
  </si>
  <si>
    <t>Ζάκυνθος</t>
  </si>
  <si>
    <t>Κεφαλονιά</t>
  </si>
  <si>
    <t>Άκτιο</t>
  </si>
  <si>
    <t>Μύκονος</t>
  </si>
  <si>
    <t>Σαντορίνη</t>
  </si>
  <si>
    <t>Άραξος</t>
  </si>
  <si>
    <t>Καλαμάτα</t>
  </si>
  <si>
    <t>Σάμος</t>
  </si>
  <si>
    <t>Σκιάθος</t>
  </si>
  <si>
    <t>Καβάλα</t>
  </si>
  <si>
    <t>Μυτιλήνη</t>
  </si>
  <si>
    <t>Σύνολο</t>
  </si>
  <si>
    <r>
      <t xml:space="preserve">Tύπος</t>
    </r>
    <r>
      <rPr>
        <rFont val="Calibri"/>
        <charset val="161"/>
        <family val="2"/>
        <color rgb="FFFFFFFF"/>
        <sz val="11"/>
        <vertAlign val="superscript"/>
      </rPr>
      <t xml:space="preserve">4</t>
    </r>
  </si>
  <si>
    <r>
      <t xml:space="preserve">Athens</t>
    </r>
    <r>
      <rPr>
        <rFont val="Calibri"/>
        <charset val="161"/>
        <family val="2"/>
        <color rgb="FFFFFFFF"/>
        <sz val="11"/>
        <vertAlign val="superscript"/>
      </rPr>
      <t xml:space="preserve">2 </t>
    </r>
  </si>
  <si>
    <t>Thessaloniki</t>
  </si>
  <si>
    <t>Rhodes</t>
  </si>
  <si>
    <t>Kos</t>
  </si>
  <si>
    <t>Κarpathos</t>
  </si>
  <si>
    <t>Herakleion</t>
  </si>
  <si>
    <t>Chania</t>
  </si>
  <si>
    <t>Corfu</t>
  </si>
  <si>
    <t>Zakynthos</t>
  </si>
  <si>
    <t>Kefalonia</t>
  </si>
  <si>
    <t>Aktio</t>
  </si>
  <si>
    <t>Mykonos</t>
  </si>
  <si>
    <t>Santorini</t>
  </si>
  <si>
    <t>Araxos</t>
  </si>
  <si>
    <t>Kalamata</t>
  </si>
  <si>
    <t>Samos</t>
  </si>
  <si>
    <t>Skiathos</t>
  </si>
  <si>
    <t>Kavala</t>
  </si>
  <si>
    <t>Mytilene</t>
  </si>
  <si>
    <t>Total</t>
  </si>
  <si>
    <r>
      <t xml:space="preserve">Type</t>
    </r>
    <r>
      <rPr>
        <rFont val="Calibri"/>
        <charset val="161"/>
        <family val="2"/>
        <color rgb="FFFFFFFF"/>
        <sz val="11"/>
        <vertAlign val="superscript"/>
      </rPr>
      <t xml:space="preserve">4</t>
    </r>
  </si>
  <si>
    <t>Ιανoυάριος</t>
  </si>
  <si>
    <t>January</t>
  </si>
  <si>
    <t>II</t>
  </si>
  <si>
    <t>Φεβρουάριος</t>
  </si>
  <si>
    <t>February</t>
  </si>
  <si>
    <t>Μάρτιος</t>
  </si>
  <si>
    <t>March</t>
  </si>
  <si>
    <t>Απρίλιος</t>
  </si>
  <si>
    <t>April</t>
  </si>
  <si>
    <t>Μάιος</t>
  </si>
  <si>
    <t>May</t>
  </si>
  <si>
    <t>Ιούνιος</t>
  </si>
  <si>
    <t>June</t>
  </si>
  <si>
    <t>Ιούλιος</t>
  </si>
  <si>
    <t>July</t>
  </si>
  <si>
    <t>Αύγουστος</t>
  </si>
  <si>
    <t>August</t>
  </si>
  <si>
    <t>Σεπτέμβριος</t>
  </si>
  <si>
    <t>September</t>
  </si>
  <si>
    <t>Οκτώβριος</t>
  </si>
  <si>
    <t>Οctober</t>
  </si>
  <si>
    <t>Νοέμβριος</t>
  </si>
  <si>
    <t>Νovember</t>
  </si>
  <si>
    <t>Δεκέμβριος</t>
  </si>
  <si>
    <t>December</t>
  </si>
  <si>
    <t>Τρέχον έτος</t>
  </si>
  <si>
    <t>ytd</t>
  </si>
  <si>
    <t>Αθήνα</t>
  </si>
  <si>
    <t>Athens</t>
  </si>
  <si>
    <t>I</t>
  </si>
  <si>
    <t>Ι</t>
  </si>
  <si>
    <t>% Μεταβολή</t>
  </si>
  <si>
    <t>% Change</t>
  </si>
  <si>
    <r>
      <t xml:space="preserve">Περιοχές</t>
    </r>
    <r>
      <rPr>
        <rFont val="Calibri"/>
        <charset val="161"/>
        <family val="2"/>
        <color rgb="FFFFFFFF"/>
        <sz val="11"/>
        <vertAlign val="superscript"/>
      </rPr>
      <t xml:space="preserve">3
</t>
    </r>
    <r>
      <rPr>
        <rFont val="Calibri"/>
        <charset val="161"/>
        <family val="2"/>
        <color rgb="FFFFFFFF"/>
        <sz val="11"/>
      </rPr>
      <t xml:space="preserve">Regions</t>
    </r>
    <r>
      <rPr>
        <rFont val="Calibri"/>
        <charset val="161"/>
        <family val="2"/>
        <color rgb="FFFFFFFF"/>
        <sz val="11"/>
        <vertAlign val="superscript"/>
      </rPr>
      <t xml:space="preserve">3</t>
    </r>
  </si>
  <si>
    <t>Σύνολο (χωρίς Αθήνα)</t>
  </si>
  <si>
    <t>Δωδεκάνησα</t>
  </si>
  <si>
    <t>Κρήτη</t>
  </si>
  <si>
    <t>Ιόνιο</t>
  </si>
  <si>
    <t>Κυκλάδες</t>
  </si>
  <si>
    <t>Πελοπόννησος</t>
  </si>
  <si>
    <t>Λοιπά</t>
  </si>
  <si>
    <t>Total (without Athens)</t>
  </si>
  <si>
    <t>Dodecanese</t>
  </si>
  <si>
    <t>Crete</t>
  </si>
  <si>
    <t>Ionian islands</t>
  </si>
  <si>
    <t>Cyclades</t>
  </si>
  <si>
    <t>Peloponnese</t>
  </si>
  <si>
    <t>Other</t>
  </si>
  <si>
    <t>Δ2015/2014</t>
  </si>
  <si>
    <t>(1): Τα στοιχεία αφορούν σε αφίξεις επιβατών με διεθνείς πτήσεις ανεξάρτητα τόπου κατοικίας. Εξαίρεση αποτελούν τα στοιχεία για το αεροδρόμιο της Αθήνας τα οποία αφορούν αποκλειστικά σε κατοίκους εξωτερικού.</t>
  </si>
  <si>
    <t>(1): The data refers to passengers on international flights, irrespective of place of residence, with the exception of the data for Athens airport which only includes passengers residing outside Greece.</t>
  </si>
  <si>
    <t>(2): Τα στοιχεία του τελευταίου διαθέσιμου μήνα για το αεροδρόμιο της Αθήνας αποτελούν εκτίμηση του SETE Intelligence.</t>
  </si>
  <si>
    <t>(2): The data for the last available month for Athens airport are a SETE Intelligence estimate.</t>
  </si>
  <si>
    <t>(3): Δωδεκάνησα: Ρόδος &amp; Κως, Κρήτη: Ηράκλειο &amp; Χανιά, Ιόνιο: Κερκυρα &amp; Ζάκυνθος &amp; Κεφαλονιά &amp; Άκτιο, Κυκλάδες: Μύκονος &amp; Σαντορίνη, Πελοπόννησος: Άραξος &amp; Καλαμάτα, Λοιπά: Σάμος &amp; Σκιάθος &amp; Καβάλα</t>
  </si>
  <si>
    <t>(3): Dodecanese: Rhodes &amp; Kos, Crete: Herakleion &amp; Chania, Ionian islands: Corfu &amp; Zakynthos &amp; Kefalonia &amp; Aktio, Cyclades: Mykonos &amp; Santorini, Peloponnese: Araxos &amp; Kalamata, Other: Samos &amp; Skiathos &amp; Kavala</t>
  </si>
  <si>
    <t>(4): Τύπος Ι: Τελικά στοιχεία ΥΠΑ  - Τύπος II: Προσωρινά στοιχεία ΥΠΑ - υπόκεινται σε αναθεώρηση</t>
  </si>
  <si>
    <t>(4): Type I: Final data from CAA  - Type II:Provisional data from CAA - subject to revision</t>
  </si>
  <si>
    <t>Πηγή: Υπηρεσία Πολιτικής Αεροπορίας (ΥΠΑ)  και Διεθνής  Αερολιμένας Αθηνών (ΔΑΑ) - Επεξεργασία: SETE Intelligence</t>
  </si>
  <si>
    <t>Source: Civil Aviation Authority (CAA) and Athens International Airport (AIA) - Processing: SETE Intelligence</t>
  </si>
  <si>
    <t>Τα στοιχεία υπόκεινται σε αλλαγές λόγω δημοσίευσης πιο πρόσφατων στοιχείων από τις πηγές. (βλ. αν. "Τύπος")</t>
  </si>
  <si>
    <t>Data are subject to changes (See above "Type")</t>
  </si>
</sst>
</file>

<file path=xl/styles.xml><?xml version="1.0" encoding="utf-8"?>
<styleSheet xmlns="http://schemas.openxmlformats.org/spreadsheetml/2006/main">
  <numFmts count="4">
    <numFmt formatCode="GENERAL" numFmtId="164"/>
    <numFmt formatCode="#,##0" numFmtId="165"/>
    <numFmt formatCode="0%" numFmtId="166"/>
    <numFmt formatCode="0.0%" numFmtId="167"/>
  </numFmts>
  <fonts count="15">
    <font>
      <name val="Calibri"/>
      <charset val="1"/>
      <family val="2"/>
      <color rgb="FF000000"/>
      <sz val="11"/>
    </font>
    <font>
      <name val="Arial"/>
      <charset val="161"/>
      <family val="0"/>
      <sz val="10"/>
    </font>
    <font>
      <name val="Arial"/>
      <charset val="161"/>
      <family val="0"/>
      <sz val="10"/>
    </font>
    <font>
      <name val="Arial"/>
      <charset val="161"/>
      <family val="0"/>
      <sz val="10"/>
    </font>
    <font>
      <name val="Calibri"/>
      <charset val="1"/>
      <family val="2"/>
      <b val="true"/>
      <sz val="14"/>
    </font>
    <font>
      <name val="Calibri"/>
      <charset val="161"/>
      <family val="2"/>
      <b val="true"/>
      <sz val="14"/>
      <vertAlign val="superscript"/>
    </font>
    <font>
      <name val="Calibri"/>
      <charset val="1"/>
      <family val="2"/>
      <color rgb="FFFFFFFF"/>
      <sz val="11"/>
    </font>
    <font>
      <name val="Calibri"/>
      <charset val="161"/>
      <family val="2"/>
      <color rgb="FFFFFFFF"/>
      <sz val="11"/>
      <vertAlign val="superscript"/>
    </font>
    <font>
      <name val="Calibri"/>
      <charset val="1"/>
      <family val="2"/>
      <sz val="11"/>
    </font>
    <font>
      <name val="Calibri"/>
      <charset val="1"/>
      <family val="2"/>
      <sz val="10"/>
    </font>
    <font>
      <name val="Calibri"/>
      <charset val="1"/>
      <family val="2"/>
      <b val="true"/>
      <color rgb="FF000000"/>
      <sz val="11"/>
    </font>
    <font>
      <name val="Calibri"/>
      <charset val="1"/>
      <family val="2"/>
      <b val="true"/>
      <sz val="10"/>
    </font>
    <font>
      <name val="Calibri"/>
      <charset val="1"/>
      <family val="2"/>
      <b val="true"/>
      <sz val="11"/>
    </font>
    <font>
      <name val="Calibri"/>
      <charset val="161"/>
      <family val="2"/>
      <color rgb="FFFFFFFF"/>
      <sz val="11"/>
    </font>
    <font>
      <name val="Calibri"/>
      <charset val="1"/>
      <family val="2"/>
      <color rgb="FF0066CC"/>
      <sz val="11"/>
    </font>
  </fonts>
  <fills count="6">
    <fill>
      <patternFill patternType="none"/>
    </fill>
    <fill>
      <patternFill patternType="gray125"/>
    </fill>
    <fill>
      <patternFill patternType="solid">
        <fgColor rgb="FF95B3D7"/>
        <bgColor rgb="FF9999FF"/>
      </patternFill>
    </fill>
    <fill>
      <patternFill patternType="solid">
        <fgColor rgb="FFB9CDE5"/>
        <bgColor rgb="FFC0C0C0"/>
      </patternFill>
    </fill>
    <fill>
      <patternFill patternType="solid">
        <fgColor rgb="FFDCE6F2"/>
        <bgColor rgb="FFCCFFFF"/>
      </patternFill>
    </fill>
    <fill>
      <patternFill patternType="solid">
        <fgColor rgb="FFFFFFFF"/>
        <bgColor rgb="FFFFFFCC"/>
      </patternFill>
    </fill>
  </fills>
  <borders count="10">
    <border diagonalDown="false" diagonalUp="false">
      <left/>
      <right/>
      <top/>
      <bottom/>
      <diagonal/>
    </border>
    <border diagonalDown="false" diagonalUp="false">
      <left style="thick"/>
      <right/>
      <top style="thick"/>
      <bottom/>
      <diagonal/>
    </border>
    <border diagonalDown="false" diagonalUp="false">
      <left/>
      <right style="thick"/>
      <top style="thick"/>
      <bottom/>
      <diagonal/>
    </border>
    <border diagonalDown="false" diagonalUp="false">
      <left style="thick"/>
      <right style="thick"/>
      <top style="thick"/>
      <bottom style="thick"/>
      <diagonal/>
    </border>
    <border diagonalDown="false" diagonalUp="false">
      <left style="thick"/>
      <right/>
      <top/>
      <bottom style="thick"/>
      <diagonal/>
    </border>
    <border diagonalDown="false" diagonalUp="false">
      <left/>
      <right style="thick"/>
      <top/>
      <bottom style="thick"/>
      <diagonal/>
    </border>
    <border diagonalDown="false" diagonalUp="false">
      <left style="thick"/>
      <right style="thick"/>
      <top style="thick"/>
      <bottom/>
      <diagonal/>
    </border>
    <border diagonalDown="false" diagonalUp="false">
      <left/>
      <right/>
      <top style="thick"/>
      <bottom/>
      <diagonal/>
    </border>
    <border diagonalDown="false" diagonalUp="false">
      <left style="thick"/>
      <right style="thick"/>
      <top/>
      <bottom style="thick"/>
      <diagonal/>
    </border>
    <border diagonalDown="false" diagonalUp="false">
      <left style="thick"/>
      <right/>
      <top style="thick"/>
      <bottom style="thick"/>
      <diagonal/>
    </border>
  </borders>
  <cellStyleXfs count="24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6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2" fontId="6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9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3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</cellStyleXfs>
  <cellXfs count="53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false" applyProtection="true" borderId="1" fillId="2" fontId="6" numFmtId="164" xfId="20">
      <alignment horizontal="right" indent="0" shrinkToFit="false" textRotation="0" vertical="center" wrapText="false"/>
      <protection hidden="false" locked="true"/>
    </xf>
    <xf applyAlignment="true" applyBorder="true" applyFont="false" applyProtection="true" borderId="2" fillId="2" fontId="6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" fillId="2" fontId="6" numFmtId="164" xfId="20">
      <alignment horizontal="right" indent="0" shrinkToFit="false" textRotation="0" vertical="bottom" wrapText="false"/>
      <protection hidden="false" locked="true"/>
    </xf>
    <xf applyAlignment="true" applyBorder="true" applyFont="true" applyProtection="true" borderId="3" fillId="2" fontId="6" numFmtId="165" xfId="20">
      <alignment horizontal="right" indent="0" shrinkToFit="false" textRotation="0" vertical="bottom" wrapText="false"/>
      <protection hidden="false" locked="true"/>
    </xf>
    <xf applyAlignment="true" applyBorder="true" applyFont="true" applyProtection="true" borderId="3" fillId="2" fontId="6" numFmtId="164" xfId="20">
      <alignment horizontal="center" indent="0" shrinkToFit="false" textRotation="0" vertical="bottom" wrapText="false"/>
      <protection hidden="false" locked="true"/>
    </xf>
    <xf applyAlignment="true" applyBorder="true" applyFont="false" applyProtection="true" borderId="4" fillId="2" fontId="6" numFmtId="164" xfId="20">
      <alignment horizontal="center" indent="0" shrinkToFit="false" textRotation="0" vertical="center" wrapText="false"/>
      <protection hidden="false" locked="true"/>
    </xf>
    <xf applyAlignment="true" applyBorder="true" applyFont="false" applyProtection="true" borderId="5" fillId="2" fontId="6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" fillId="4" fontId="8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4" fontId="8" numFmtId="165" xfId="21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4" fontId="8" numFmtId="165" xfId="0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0" fontId="8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0" fontId="8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3" fillId="0" fontId="8" numFmtId="165" xfId="21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0" fontId="8" numFmtId="165" xfId="0">
      <alignment horizontal="right" indent="0" shrinkToFit="false" textRotation="0" vertical="bottom" wrapText="false"/>
      <protection hidden="false" locked="true"/>
    </xf>
    <xf applyAlignment="false" applyBorder="true" applyFont="true" applyProtection="false" borderId="3" fillId="4" fontId="8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" fillId="0" fontId="8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" fillId="0" fontId="0" numFmtId="165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2" fillId="3" fontId="10" numFmtId="164" xfId="22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6" fillId="3" fontId="10" numFmtId="164" xfId="22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3" fillId="3" fontId="10" numFmtId="165" xfId="22">
      <alignment horizontal="right" indent="0" shrinkToFit="false" textRotation="0" vertical="bottom" wrapText="false"/>
      <protection hidden="false" locked="true"/>
    </xf>
    <xf applyAlignment="true" applyBorder="true" applyFont="false" applyProtection="true" borderId="7" fillId="0" fontId="0" numFmtId="164" xfId="22">
      <alignment horizontal="general" indent="0" shrinkToFit="false" textRotation="0" vertical="bottom" wrapText="false"/>
      <protection hidden="false" locked="true"/>
    </xf>
    <xf applyAlignment="true" applyBorder="true" applyFont="false" applyProtection="true" borderId="7" fillId="0" fontId="0" numFmtId="165" xfId="22">
      <alignment horizontal="right" indent="0" shrinkToFit="false" textRotation="0" vertical="bottom" wrapText="false"/>
      <protection hidden="false" locked="true"/>
    </xf>
    <xf applyAlignment="true" applyBorder="true" applyFont="false" applyProtection="true" borderId="7" fillId="0" fontId="0" numFmtId="165" xfId="22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3" fillId="3" fontId="10" numFmtId="164" xfId="22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" fillId="3" fontId="10" numFmtId="165" xfId="0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1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8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8" numFmtId="165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6" fillId="2" fontId="6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8" fillId="2" fontId="6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" fillId="4" fontId="0" numFmtId="165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3" fillId="4" fontId="0" numFmtId="167" xfId="19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0" fontId="0" numFmtId="165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3" fillId="5" fontId="0" numFmtId="167" xfId="19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5" fontId="0" numFmtId="165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3" fillId="4" fontId="0" numFmtId="166" xfId="19">
      <alignment horizontal="right" indent="0" shrinkToFit="false" textRotation="0" vertical="bottom" wrapText="false"/>
      <protection hidden="false" locked="true"/>
    </xf>
    <xf applyAlignment="true" applyBorder="true" applyFont="true" applyProtection="true" borderId="3" fillId="3" fontId="10" numFmtId="167" xfId="19">
      <alignment horizontal="right" indent="0" shrinkToFit="false" textRotation="0" vertical="bottom" wrapText="false"/>
      <protection hidden="false" locked="true"/>
    </xf>
    <xf applyAlignment="false" applyBorder="false" applyFont="true" applyProtection="false" borderId="0" fillId="5" fontId="12" numFmtId="165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3" fillId="2" fontId="6" numFmtId="164" xfId="2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9" fillId="2" fontId="6" numFmtId="164" xfId="2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9" fillId="2" fontId="6" numFmtId="164" xfId="20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4" fontId="0" numFmtId="165" xfId="0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5" fontId="0" numFmtId="165" xfId="0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3" fillId="0" fontId="0" numFmtId="165" xfId="0">
      <alignment horizontal="right" indent="0" shrinkToFit="false" textRotation="0" vertical="bottom" wrapText="false"/>
      <protection hidden="false" locked="true"/>
    </xf>
    <xf applyAlignment="true" applyBorder="true" applyFont="true" applyProtection="true" borderId="3" fillId="0" fontId="0" numFmtId="166" xfId="19">
      <alignment horizontal="right" indent="0" shrinkToFit="false" textRotation="0" vertical="bottom" wrapText="false"/>
      <protection hidden="false" locked="true"/>
    </xf>
    <xf applyAlignment="true" applyBorder="true" applyFont="true" applyProtection="true" borderId="3" fillId="0" fontId="0" numFmtId="167" xfId="19">
      <alignment horizontal="right" indent="0" shrinkToFit="false" textRotation="0" vertical="bottom" wrapText="false"/>
      <protection hidden="false" locked="true"/>
    </xf>
    <xf applyAlignment="true" applyBorder="true" applyFont="true" applyProtection="true" borderId="3" fillId="3" fontId="10" numFmtId="165" xfId="19">
      <alignment horizontal="right" indent="0" shrinkToFit="false" textRotation="0" vertical="bottom" wrapText="false"/>
      <protection hidden="false" locked="true"/>
    </xf>
    <xf applyAlignment="true" applyBorder="false" applyFont="true" applyProtection="false" borderId="0" fillId="0" fontId="0" numFmtId="164" xfId="23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8" numFmtId="164" xfId="23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9" numFmtId="164" xfId="23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14" numFmtId="164" xfId="23">
      <alignment horizontal="left" indent="0" shrinkToFit="false" textRotation="0" vertical="bottom" wrapText="false"/>
      <protection hidden="false" locked="true"/>
    </xf>
  </cellXfs>
  <cellStyles count="10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Excel Built-in 60% - Accent1" xfId="20"/>
    <cellStyle builtinId="54" customBuiltin="true" name="Excel Built-in Normal 14 2" xfId="21"/>
    <cellStyle builtinId="54" customBuiltin="true" name="Excel Built-in Excel Built-in 40% - Accent1" xfId="22"/>
    <cellStyle builtinId="54" customBuiltin="true" name="Excel Built-in Normal 4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80"/>
  <sheetViews>
    <sheetView colorId="64" defaultGridColor="true" rightToLeft="false" showFormulas="false" showGridLines="false" showOutlineSymbols="true" showRowColHeaders="true" showZeros="true" tabSelected="true" topLeftCell="I1" view="normal" windowProtection="false" workbookViewId="0" zoomScale="100" zoomScaleNormal="100" zoomScalePageLayoutView="100">
      <selection activeCell="R47" activeCellId="0" pane="topLeft" sqref="R47"/>
    </sheetView>
  </sheetViews>
  <sheetFormatPr defaultRowHeight="15"/>
  <cols>
    <col collapsed="false" hidden="false" max="1" min="1" style="0" width="13.5714285714286"/>
    <col collapsed="false" hidden="false" max="2" min="2" style="0" width="11.7091836734694"/>
    <col collapsed="false" hidden="false" max="4" min="3" style="0" width="12.5714285714286"/>
    <col collapsed="false" hidden="false" max="22" min="5" style="0" width="11.4183673469388"/>
    <col collapsed="false" hidden="false" max="23" min="23" style="0" width="13.8571428571429"/>
    <col collapsed="false" hidden="false" max="1025" min="24" style="0" width="8.6734693877551"/>
  </cols>
  <sheetData>
    <row collapsed="false" customFormat="false" customHeight="true" hidden="false" ht="21" outlineLevel="0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collapsed="false" customFormat="false" customHeight="true" hidden="false" ht="21" outlineLevel="0" r="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collapsed="false" customFormat="false" customHeight="true" hidden="false" ht="17.25" outlineLevel="0" r="3">
      <c r="A3" s="2" t="n">
        <v>2015</v>
      </c>
      <c r="B3" s="3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5" t="s">
        <v>21</v>
      </c>
      <c r="W3" s="6" t="s">
        <v>22</v>
      </c>
    </row>
    <row collapsed="false" customFormat="false" customHeight="true" hidden="false" ht="17.25" outlineLevel="0" r="4">
      <c r="A4" s="7"/>
      <c r="B4" s="8"/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4" t="s">
        <v>35</v>
      </c>
      <c r="P4" s="4" t="s">
        <v>36</v>
      </c>
      <c r="Q4" s="4" t="s">
        <v>37</v>
      </c>
      <c r="R4" s="4" t="s">
        <v>38</v>
      </c>
      <c r="S4" s="4" t="s">
        <v>39</v>
      </c>
      <c r="T4" s="4" t="s">
        <v>40</v>
      </c>
      <c r="U4" s="4" t="s">
        <v>41</v>
      </c>
      <c r="V4" s="5" t="s">
        <v>42</v>
      </c>
      <c r="W4" s="6" t="s">
        <v>43</v>
      </c>
    </row>
    <row collapsed="false" customFormat="false" customHeight="true" hidden="false" ht="15" outlineLevel="0" r="5">
      <c r="A5" s="9" t="s">
        <v>44</v>
      </c>
      <c r="B5" s="9" t="s">
        <v>45</v>
      </c>
      <c r="C5" s="10" t="n">
        <v>186527</v>
      </c>
      <c r="D5" s="11" t="n">
        <v>77696</v>
      </c>
      <c r="E5" s="11" t="n">
        <v>76</v>
      </c>
      <c r="F5" s="11" t="n">
        <v>0</v>
      </c>
      <c r="G5" s="11" t="n">
        <v>0</v>
      </c>
      <c r="H5" s="11" t="n">
        <v>183</v>
      </c>
      <c r="I5" s="11" t="n">
        <v>2375</v>
      </c>
      <c r="J5" s="11" t="n">
        <v>0</v>
      </c>
      <c r="K5" s="11" t="n">
        <v>0</v>
      </c>
      <c r="L5" s="11" t="n">
        <v>0</v>
      </c>
      <c r="M5" s="11" t="n">
        <v>0</v>
      </c>
      <c r="N5" s="11" t="n">
        <v>0</v>
      </c>
      <c r="O5" s="11" t="n">
        <v>0</v>
      </c>
      <c r="P5" s="11" t="n">
        <v>0</v>
      </c>
      <c r="Q5" s="11" t="n">
        <v>0</v>
      </c>
      <c r="R5" s="11" t="n">
        <v>0</v>
      </c>
      <c r="S5" s="11" t="n">
        <v>0</v>
      </c>
      <c r="T5" s="11" t="n">
        <v>234</v>
      </c>
      <c r="U5" s="11" t="n">
        <v>0</v>
      </c>
      <c r="V5" s="11" t="n">
        <f aca="false">SUM(C5:U5)</f>
        <v>267091</v>
      </c>
      <c r="W5" s="12" t="s">
        <v>46</v>
      </c>
    </row>
    <row collapsed="false" customFormat="false" customHeight="true" hidden="false" ht="15" outlineLevel="0" r="6">
      <c r="A6" s="13" t="s">
        <v>47</v>
      </c>
      <c r="B6" s="13" t="s">
        <v>48</v>
      </c>
      <c r="C6" s="14" t="n">
        <v>151788</v>
      </c>
      <c r="D6" s="15" t="n">
        <v>68364</v>
      </c>
      <c r="E6" s="15" t="n">
        <v>28</v>
      </c>
      <c r="F6" s="15" t="n">
        <v>0</v>
      </c>
      <c r="G6" s="15" t="n">
        <v>0</v>
      </c>
      <c r="H6" s="15" t="n">
        <v>300</v>
      </c>
      <c r="I6" s="15" t="n">
        <v>1825</v>
      </c>
      <c r="J6" s="15" t="n">
        <v>0</v>
      </c>
      <c r="K6" s="15" t="n">
        <v>0</v>
      </c>
      <c r="L6" s="15" t="n">
        <v>0</v>
      </c>
      <c r="M6" s="15" t="n">
        <v>0</v>
      </c>
      <c r="N6" s="15" t="n">
        <v>0</v>
      </c>
      <c r="O6" s="15" t="n">
        <v>0</v>
      </c>
      <c r="P6" s="15" t="n">
        <v>0</v>
      </c>
      <c r="Q6" s="15" t="n">
        <v>38</v>
      </c>
      <c r="R6" s="15" t="n">
        <v>0</v>
      </c>
      <c r="S6" s="15" t="n">
        <v>0</v>
      </c>
      <c r="T6" s="15" t="n">
        <v>0</v>
      </c>
      <c r="U6" s="15" t="n">
        <v>0</v>
      </c>
      <c r="V6" s="15" t="n">
        <f aca="false">SUM(C6:U6)</f>
        <v>222343</v>
      </c>
      <c r="W6" s="12" t="s">
        <v>46</v>
      </c>
    </row>
    <row collapsed="false" customFormat="false" customHeight="true" hidden="false" ht="15" outlineLevel="0" r="7">
      <c r="A7" s="9" t="s">
        <v>49</v>
      </c>
      <c r="B7" s="9" t="s">
        <v>50</v>
      </c>
      <c r="C7" s="10" t="n">
        <v>217741</v>
      </c>
      <c r="D7" s="11" t="n">
        <v>87262</v>
      </c>
      <c r="E7" s="11" t="n">
        <v>1576</v>
      </c>
      <c r="F7" s="11" t="n">
        <v>914</v>
      </c>
      <c r="G7" s="11" t="n">
        <v>0</v>
      </c>
      <c r="H7" s="11" t="n">
        <v>7204</v>
      </c>
      <c r="I7" s="11" t="n">
        <v>6245</v>
      </c>
      <c r="J7" s="11" t="n">
        <v>2159</v>
      </c>
      <c r="K7" s="11" t="n">
        <v>173</v>
      </c>
      <c r="L7" s="11" t="n">
        <v>179</v>
      </c>
      <c r="M7" s="11" t="n">
        <v>0</v>
      </c>
      <c r="N7" s="11" t="n">
        <v>0</v>
      </c>
      <c r="O7" s="11" t="n">
        <v>172</v>
      </c>
      <c r="P7" s="11" t="n">
        <v>0</v>
      </c>
      <c r="Q7" s="11" t="n">
        <v>1476</v>
      </c>
      <c r="R7" s="11" t="n">
        <v>0</v>
      </c>
      <c r="S7" s="11" t="n">
        <v>0</v>
      </c>
      <c r="T7" s="11" t="n">
        <v>0</v>
      </c>
      <c r="U7" s="11" t="n">
        <v>0</v>
      </c>
      <c r="V7" s="11" t="n">
        <f aca="false">SUM(C7:U7)</f>
        <v>325101</v>
      </c>
      <c r="W7" s="12" t="s">
        <v>46</v>
      </c>
    </row>
    <row collapsed="false" customFormat="false" customHeight="true" hidden="false" ht="15" outlineLevel="0" r="8">
      <c r="A8" s="13" t="s">
        <v>51</v>
      </c>
      <c r="B8" s="13" t="s">
        <v>52</v>
      </c>
      <c r="C8" s="14" t="n">
        <v>312606</v>
      </c>
      <c r="D8" s="15" t="n">
        <v>115252</v>
      </c>
      <c r="E8" s="15" t="n">
        <v>61681</v>
      </c>
      <c r="F8" s="15" t="n">
        <v>17299</v>
      </c>
      <c r="G8" s="15" t="n">
        <v>503</v>
      </c>
      <c r="H8" s="15" t="n">
        <v>100905</v>
      </c>
      <c r="I8" s="15" t="n">
        <v>48434</v>
      </c>
      <c r="J8" s="15" t="n">
        <v>25946</v>
      </c>
      <c r="K8" s="15" t="n">
        <v>3952</v>
      </c>
      <c r="L8" s="15" t="n">
        <v>1785</v>
      </c>
      <c r="M8" s="15" t="n">
        <v>1023</v>
      </c>
      <c r="N8" s="15" t="n">
        <v>1538</v>
      </c>
      <c r="O8" s="15" t="n">
        <v>7664</v>
      </c>
      <c r="P8" s="15" t="n">
        <v>3882</v>
      </c>
      <c r="Q8" s="15" t="n">
        <v>3108</v>
      </c>
      <c r="R8" s="15" t="n">
        <v>1420</v>
      </c>
      <c r="S8" s="15" t="n">
        <v>0</v>
      </c>
      <c r="T8" s="15" t="n">
        <v>1192</v>
      </c>
      <c r="U8" s="15" t="n">
        <v>2037</v>
      </c>
      <c r="V8" s="15" t="n">
        <f aca="false">SUM(C8:U8)</f>
        <v>710227</v>
      </c>
      <c r="W8" s="12" t="s">
        <v>46</v>
      </c>
    </row>
    <row collapsed="false" customFormat="false" customHeight="true" hidden="false" ht="15" outlineLevel="0" r="9">
      <c r="A9" s="16" t="s">
        <v>53</v>
      </c>
      <c r="B9" s="9" t="s">
        <v>54</v>
      </c>
      <c r="C9" s="10" t="n">
        <v>412352</v>
      </c>
      <c r="D9" s="11" t="n">
        <v>146690</v>
      </c>
      <c r="E9" s="11" t="n">
        <v>227005</v>
      </c>
      <c r="F9" s="11" t="n">
        <v>128930</v>
      </c>
      <c r="G9" s="11" t="n">
        <v>5735</v>
      </c>
      <c r="H9" s="11" t="n">
        <v>310903</v>
      </c>
      <c r="I9" s="11" t="n">
        <v>124470</v>
      </c>
      <c r="J9" s="11" t="n">
        <v>125053</v>
      </c>
      <c r="K9" s="11" t="n">
        <v>66286</v>
      </c>
      <c r="L9" s="11" t="n">
        <v>25364</v>
      </c>
      <c r="M9" s="11" t="n">
        <v>21354</v>
      </c>
      <c r="N9" s="11" t="n">
        <v>22636</v>
      </c>
      <c r="O9" s="11" t="n">
        <v>37868</v>
      </c>
      <c r="P9" s="11" t="n">
        <v>19131</v>
      </c>
      <c r="Q9" s="11" t="n">
        <v>10481</v>
      </c>
      <c r="R9" s="11" t="n">
        <v>14836</v>
      </c>
      <c r="S9" s="11" t="n">
        <v>17069</v>
      </c>
      <c r="T9" s="11" t="n">
        <v>9143</v>
      </c>
      <c r="U9" s="11" t="n">
        <v>12043</v>
      </c>
      <c r="V9" s="11" t="n">
        <f aca="false">SUM(C9:U9)</f>
        <v>1737349</v>
      </c>
      <c r="W9" s="12" t="s">
        <v>46</v>
      </c>
    </row>
    <row collapsed="false" customFormat="false" customHeight="true" hidden="false" ht="15" outlineLevel="0" r="10">
      <c r="A10" s="17" t="s">
        <v>55</v>
      </c>
      <c r="B10" s="13" t="s">
        <v>56</v>
      </c>
      <c r="C10" s="14" t="n">
        <v>508988</v>
      </c>
      <c r="D10" s="15" t="n">
        <v>194746</v>
      </c>
      <c r="E10" s="15" t="n">
        <v>318104</v>
      </c>
      <c r="F10" s="15" t="n">
        <v>169100</v>
      </c>
      <c r="G10" s="15" t="n">
        <v>15497</v>
      </c>
      <c r="H10" s="15" t="n">
        <v>418765</v>
      </c>
      <c r="I10" s="15" t="n">
        <v>157285</v>
      </c>
      <c r="J10" s="15" t="n">
        <v>198586</v>
      </c>
      <c r="K10" s="15" t="n">
        <v>119080</v>
      </c>
      <c r="L10" s="15" t="n">
        <v>43521</v>
      </c>
      <c r="M10" s="15" t="n">
        <v>37800</v>
      </c>
      <c r="N10" s="15" t="n">
        <v>42393</v>
      </c>
      <c r="O10" s="15" t="n">
        <v>63311</v>
      </c>
      <c r="P10" s="15" t="n">
        <v>10715</v>
      </c>
      <c r="Q10" s="15" t="n">
        <v>15767</v>
      </c>
      <c r="R10" s="15" t="n">
        <v>25912</v>
      </c>
      <c r="S10" s="15" t="n">
        <v>30715</v>
      </c>
      <c r="T10" s="15" t="n">
        <v>16435</v>
      </c>
      <c r="U10" s="15" t="n">
        <v>15022</v>
      </c>
      <c r="V10" s="15" t="n">
        <f aca="false">SUM(C10:U10)</f>
        <v>2401742</v>
      </c>
      <c r="W10" s="12" t="s">
        <v>46</v>
      </c>
    </row>
    <row collapsed="false" customFormat="false" customHeight="true" hidden="false" ht="15" outlineLevel="0" r="11">
      <c r="A11" s="16" t="s">
        <v>57</v>
      </c>
      <c r="B11" s="9" t="s">
        <v>58</v>
      </c>
      <c r="C11" s="10" t="n">
        <v>603752</v>
      </c>
      <c r="D11" s="11" t="n">
        <v>223582</v>
      </c>
      <c r="E11" s="11" t="n">
        <v>412892</v>
      </c>
      <c r="F11" s="11" t="n">
        <v>221740</v>
      </c>
      <c r="G11" s="11" t="n">
        <v>21367</v>
      </c>
      <c r="H11" s="11" t="n">
        <v>541721</v>
      </c>
      <c r="I11" s="11" t="n">
        <v>197809</v>
      </c>
      <c r="J11" s="11" t="n">
        <v>252697</v>
      </c>
      <c r="K11" s="11" t="n">
        <v>154586</v>
      </c>
      <c r="L11" s="11" t="n">
        <v>52654</v>
      </c>
      <c r="M11" s="11" t="n">
        <v>45316</v>
      </c>
      <c r="N11" s="11" t="n">
        <v>78121</v>
      </c>
      <c r="O11" s="11" t="n">
        <v>86326</v>
      </c>
      <c r="P11" s="11" t="n">
        <v>13487</v>
      </c>
      <c r="Q11" s="11" t="n">
        <v>18127</v>
      </c>
      <c r="R11" s="11" t="n">
        <v>29291</v>
      </c>
      <c r="S11" s="11" t="n">
        <v>42455</v>
      </c>
      <c r="T11" s="11" t="n">
        <v>21086</v>
      </c>
      <c r="U11" s="11" t="n">
        <v>18373</v>
      </c>
      <c r="V11" s="11" t="n">
        <f aca="false">SUM(C11:U11)</f>
        <v>3035382</v>
      </c>
      <c r="W11" s="12" t="s">
        <v>46</v>
      </c>
    </row>
    <row collapsed="false" customFormat="false" customHeight="true" hidden="false" ht="15" outlineLevel="0" r="12">
      <c r="A12" s="17" t="s">
        <v>59</v>
      </c>
      <c r="B12" s="13" t="s">
        <v>60</v>
      </c>
      <c r="C12" s="14" t="n">
        <v>564678</v>
      </c>
      <c r="D12" s="15" t="n">
        <v>214011</v>
      </c>
      <c r="E12" s="15" t="n">
        <v>422813</v>
      </c>
      <c r="F12" s="15" t="n">
        <v>221975</v>
      </c>
      <c r="G12" s="15" t="n">
        <v>20389</v>
      </c>
      <c r="H12" s="15" t="n">
        <v>558317</v>
      </c>
      <c r="I12" s="15" t="n">
        <v>181951</v>
      </c>
      <c r="J12" s="15" t="n">
        <v>254163</v>
      </c>
      <c r="K12" s="18" t="n">
        <v>148737</v>
      </c>
      <c r="L12" s="15" t="n">
        <v>54529</v>
      </c>
      <c r="M12" s="15" t="n">
        <v>45970</v>
      </c>
      <c r="N12" s="15" t="n">
        <v>85661</v>
      </c>
      <c r="O12" s="15" t="n">
        <v>94217</v>
      </c>
      <c r="P12" s="15" t="n">
        <v>14198</v>
      </c>
      <c r="Q12" s="15" t="n">
        <v>18836</v>
      </c>
      <c r="R12" s="15" t="n">
        <v>30955</v>
      </c>
      <c r="S12" s="15" t="n">
        <v>44501</v>
      </c>
      <c r="T12" s="15" t="n">
        <v>20940</v>
      </c>
      <c r="U12" s="15" t="n">
        <v>16588</v>
      </c>
      <c r="V12" s="15" t="n">
        <f aca="false">SUM(C12:U12)</f>
        <v>3013429</v>
      </c>
      <c r="W12" s="12" t="s">
        <v>46</v>
      </c>
    </row>
    <row collapsed="false" customFormat="false" customHeight="true" hidden="false" ht="15" outlineLevel="0" r="13">
      <c r="A13" s="16" t="s">
        <v>61</v>
      </c>
      <c r="B13" s="9" t="s">
        <v>62</v>
      </c>
      <c r="C13" s="11" t="n">
        <v>470000</v>
      </c>
      <c r="D13" s="11" t="n">
        <v>160133</v>
      </c>
      <c r="E13" s="11" t="n">
        <v>321993</v>
      </c>
      <c r="F13" s="11" t="n">
        <v>156249</v>
      </c>
      <c r="G13" s="11" t="n">
        <v>13737</v>
      </c>
      <c r="H13" s="11" t="n">
        <v>426698</v>
      </c>
      <c r="I13" s="11" t="n">
        <v>146420</v>
      </c>
      <c r="J13" s="11" t="n">
        <v>176245</v>
      </c>
      <c r="K13" s="11" t="n">
        <v>102110</v>
      </c>
      <c r="L13" s="11" t="n">
        <v>36319</v>
      </c>
      <c r="M13" s="11" t="n">
        <v>32102</v>
      </c>
      <c r="N13" s="11" t="n">
        <v>40068</v>
      </c>
      <c r="O13" s="11" t="n">
        <v>58259</v>
      </c>
      <c r="P13" s="11" t="n">
        <v>9719</v>
      </c>
      <c r="Q13" s="11" t="n">
        <v>13040</v>
      </c>
      <c r="R13" s="11" t="n">
        <v>22439</v>
      </c>
      <c r="S13" s="11" t="n">
        <v>24356</v>
      </c>
      <c r="T13" s="11" t="n">
        <v>12869</v>
      </c>
      <c r="U13" s="11" t="n">
        <v>10621</v>
      </c>
      <c r="V13" s="11" t="n">
        <f aca="false">SUM(C13:U13)</f>
        <v>2233377</v>
      </c>
      <c r="W13" s="12" t="s">
        <v>46</v>
      </c>
    </row>
    <row collapsed="false" customFormat="false" customHeight="true" hidden="false" ht="15" outlineLevel="0" r="14">
      <c r="A14" s="17" t="s">
        <v>63</v>
      </c>
      <c r="B14" s="13" t="s">
        <v>64</v>
      </c>
      <c r="C14" s="15" t="n">
        <v>336535</v>
      </c>
      <c r="D14" s="15" t="n">
        <v>120116</v>
      </c>
      <c r="E14" s="15" t="n">
        <v>134308</v>
      </c>
      <c r="F14" s="15" t="n">
        <v>54516</v>
      </c>
      <c r="G14" s="15" t="n">
        <v>1044</v>
      </c>
      <c r="H14" s="15" t="n">
        <v>191902</v>
      </c>
      <c r="I14" s="15" t="n">
        <v>71109</v>
      </c>
      <c r="J14" s="15" t="n">
        <v>56746</v>
      </c>
      <c r="K14" s="15" t="n">
        <v>14420</v>
      </c>
      <c r="L14" s="15" t="n">
        <v>3029</v>
      </c>
      <c r="M14" s="15" t="n">
        <v>6541</v>
      </c>
      <c r="N14" s="15" t="n">
        <v>5306</v>
      </c>
      <c r="O14" s="15" t="n">
        <v>17220</v>
      </c>
      <c r="P14" s="15" t="n">
        <v>2029</v>
      </c>
      <c r="Q14" s="15" t="n">
        <v>5026</v>
      </c>
      <c r="R14" s="15" t="n">
        <f aca="false">7230-5294</f>
        <v>1936</v>
      </c>
      <c r="S14" s="15" t="n">
        <v>230</v>
      </c>
      <c r="T14" s="15" t="n">
        <v>2061</v>
      </c>
      <c r="U14" s="15" t="n">
        <v>1076</v>
      </c>
      <c r="V14" s="15" t="n">
        <f aca="false">SUM(C14:U14)</f>
        <v>1025150</v>
      </c>
      <c r="W14" s="12" t="s">
        <v>46</v>
      </c>
    </row>
    <row collapsed="false" customFormat="false" customHeight="true" hidden="false" ht="15" outlineLevel="0" r="15">
      <c r="A15" s="16" t="s">
        <v>65</v>
      </c>
      <c r="B15" s="9" t="s">
        <v>66</v>
      </c>
      <c r="C15" s="11" t="n">
        <v>200000</v>
      </c>
      <c r="D15" s="11" t="n">
        <v>71392</v>
      </c>
      <c r="E15" s="11" t="n">
        <v>1236</v>
      </c>
      <c r="F15" s="11" t="n">
        <v>54</v>
      </c>
      <c r="G15" s="11" t="n">
        <v>0</v>
      </c>
      <c r="H15" s="11" t="n">
        <v>2907</v>
      </c>
      <c r="I15" s="11" t="n">
        <v>2987</v>
      </c>
      <c r="J15" s="11" t="n">
        <v>891</v>
      </c>
      <c r="K15" s="11" t="n">
        <v>53</v>
      </c>
      <c r="L15" s="11" t="n">
        <v>50</v>
      </c>
      <c r="M15" s="11" t="n">
        <v>0</v>
      </c>
      <c r="N15" s="11" t="n">
        <v>0</v>
      </c>
      <c r="O15" s="11" t="n">
        <v>374</v>
      </c>
      <c r="P15" s="11" t="n">
        <v>0</v>
      </c>
      <c r="Q15" s="11" t="n">
        <v>870</v>
      </c>
      <c r="R15" s="11" t="n">
        <v>0</v>
      </c>
      <c r="S15" s="11" t="n">
        <v>0</v>
      </c>
      <c r="T15" s="11" t="n">
        <v>111</v>
      </c>
      <c r="U15" s="11" t="n">
        <v>7</v>
      </c>
      <c r="V15" s="11" t="n">
        <f aca="false">SUM(C15:U15)</f>
        <v>280932</v>
      </c>
      <c r="W15" s="12" t="s">
        <v>46</v>
      </c>
    </row>
    <row collapsed="false" customFormat="false" customHeight="true" hidden="true" ht="15" outlineLevel="0" r="16">
      <c r="A16" s="17" t="s">
        <v>67</v>
      </c>
      <c r="B16" s="13" t="s">
        <v>68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 t="n">
        <f aca="false">SUM(C16:U16)</f>
        <v>0</v>
      </c>
      <c r="W16" s="12" t="s">
        <v>46</v>
      </c>
    </row>
    <row collapsed="false" customFormat="false" customHeight="true" hidden="false" ht="15" outlineLevel="0" r="17">
      <c r="A17" s="19" t="s">
        <v>69</v>
      </c>
      <c r="B17" s="20" t="s">
        <v>70</v>
      </c>
      <c r="C17" s="21" t="n">
        <f aca="false">SUM(C5:C16)</f>
        <v>3964967</v>
      </c>
      <c r="D17" s="21" t="n">
        <f aca="false">SUM(D5:D16)</f>
        <v>1479244</v>
      </c>
      <c r="E17" s="21" t="n">
        <f aca="false">SUM(E5:E16)</f>
        <v>1901712</v>
      </c>
      <c r="F17" s="21" t="n">
        <f aca="false">SUM(F5:F16)</f>
        <v>970777</v>
      </c>
      <c r="G17" s="21" t="n">
        <f aca="false">SUM(G5:G16)</f>
        <v>78272</v>
      </c>
      <c r="H17" s="21" t="n">
        <f aca="false">SUM(H5:H16)</f>
        <v>2559805</v>
      </c>
      <c r="I17" s="21" t="n">
        <f aca="false">SUM(I5:I16)</f>
        <v>940910</v>
      </c>
      <c r="J17" s="21" t="n">
        <f aca="false">SUM(J5:J16)</f>
        <v>1092486</v>
      </c>
      <c r="K17" s="21" t="n">
        <f aca="false">SUM(K5:K16)</f>
        <v>609397</v>
      </c>
      <c r="L17" s="21" t="n">
        <f aca="false">SUM(L5:L16)</f>
        <v>217430</v>
      </c>
      <c r="M17" s="21" t="n">
        <f aca="false">SUM(M5:M16)</f>
        <v>190106</v>
      </c>
      <c r="N17" s="21" t="n">
        <f aca="false">SUM(N5:N16)</f>
        <v>275723</v>
      </c>
      <c r="O17" s="21" t="n">
        <f aca="false">SUM(O5:O16)</f>
        <v>365411</v>
      </c>
      <c r="P17" s="21" t="n">
        <f aca="false">SUM(P5:P16)</f>
        <v>73161</v>
      </c>
      <c r="Q17" s="21" t="n">
        <f aca="false">SUM(Q5:Q16)</f>
        <v>86769</v>
      </c>
      <c r="R17" s="21" t="n">
        <f aca="false">SUM(R5:R16)</f>
        <v>126789</v>
      </c>
      <c r="S17" s="21" t="n">
        <f aca="false">SUM(S5:S16)</f>
        <v>159326</v>
      </c>
      <c r="T17" s="21" t="n">
        <f aca="false">SUM(T5:T16)</f>
        <v>84071</v>
      </c>
      <c r="U17" s="21" t="n">
        <f aca="false">SUM(U5:U16)</f>
        <v>75767</v>
      </c>
      <c r="V17" s="21" t="n">
        <f aca="false">SUM(V5:V16)</f>
        <v>15252123</v>
      </c>
      <c r="W17" s="12" t="s">
        <v>46</v>
      </c>
    </row>
    <row collapsed="false" customFormat="false" customHeight="true" hidden="false" ht="15" outlineLevel="0" r="18">
      <c r="A18" s="22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4"/>
    </row>
    <row collapsed="false" customFormat="false" customHeight="true" hidden="false" ht="17.25" outlineLevel="0" r="19">
      <c r="A19" s="2" t="n">
        <v>2014</v>
      </c>
      <c r="B19" s="3"/>
      <c r="C19" s="4" t="s">
        <v>71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11</v>
      </c>
      <c r="M19" s="4" t="s">
        <v>12</v>
      </c>
      <c r="N19" s="4" t="s">
        <v>13</v>
      </c>
      <c r="O19" s="4" t="s">
        <v>14</v>
      </c>
      <c r="P19" s="4" t="s">
        <v>15</v>
      </c>
      <c r="Q19" s="4" t="s">
        <v>16</v>
      </c>
      <c r="R19" s="4" t="s">
        <v>17</v>
      </c>
      <c r="S19" s="4" t="s">
        <v>18</v>
      </c>
      <c r="T19" s="4" t="s">
        <v>19</v>
      </c>
      <c r="U19" s="4" t="s">
        <v>20</v>
      </c>
      <c r="V19" s="4" t="s">
        <v>21</v>
      </c>
      <c r="W19" s="6" t="s">
        <v>22</v>
      </c>
    </row>
    <row collapsed="false" customFormat="false" customHeight="true" hidden="false" ht="17.25" outlineLevel="0" r="20">
      <c r="A20" s="7"/>
      <c r="B20" s="8"/>
      <c r="C20" s="4" t="s">
        <v>72</v>
      </c>
      <c r="D20" s="4" t="s">
        <v>24</v>
      </c>
      <c r="E20" s="4" t="s">
        <v>25</v>
      </c>
      <c r="F20" s="4" t="s">
        <v>26</v>
      </c>
      <c r="G20" s="4" t="s">
        <v>27</v>
      </c>
      <c r="H20" s="4" t="s">
        <v>28</v>
      </c>
      <c r="I20" s="4" t="s">
        <v>29</v>
      </c>
      <c r="J20" s="4" t="s">
        <v>30</v>
      </c>
      <c r="K20" s="4" t="s">
        <v>31</v>
      </c>
      <c r="L20" s="4" t="s">
        <v>32</v>
      </c>
      <c r="M20" s="4" t="s">
        <v>33</v>
      </c>
      <c r="N20" s="4" t="s">
        <v>34</v>
      </c>
      <c r="O20" s="4" t="s">
        <v>35</v>
      </c>
      <c r="P20" s="4" t="s">
        <v>36</v>
      </c>
      <c r="Q20" s="4" t="s">
        <v>37</v>
      </c>
      <c r="R20" s="4" t="s">
        <v>38</v>
      </c>
      <c r="S20" s="4" t="s">
        <v>39</v>
      </c>
      <c r="T20" s="4" t="s">
        <v>40</v>
      </c>
      <c r="U20" s="4" t="s">
        <v>41</v>
      </c>
      <c r="V20" s="4" t="s">
        <v>42</v>
      </c>
      <c r="W20" s="6" t="s">
        <v>43</v>
      </c>
    </row>
    <row collapsed="false" customFormat="false" customHeight="true" hidden="false" ht="15" outlineLevel="0" r="21">
      <c r="A21" s="9" t="s">
        <v>44</v>
      </c>
      <c r="B21" s="9" t="s">
        <v>45</v>
      </c>
      <c r="C21" s="10" t="n">
        <v>142771</v>
      </c>
      <c r="D21" s="11" t="n">
        <v>61950</v>
      </c>
      <c r="E21" s="11" t="n">
        <v>989</v>
      </c>
      <c r="F21" s="11" t="n">
        <v>2</v>
      </c>
      <c r="G21" s="11" t="n">
        <v>0</v>
      </c>
      <c r="H21" s="11" t="n">
        <v>81</v>
      </c>
      <c r="I21" s="11" t="n">
        <v>1612</v>
      </c>
      <c r="J21" s="11" t="n">
        <v>6</v>
      </c>
      <c r="K21" s="11" t="n">
        <v>0</v>
      </c>
      <c r="L21" s="11" t="n">
        <v>0</v>
      </c>
      <c r="M21" s="11" t="n">
        <v>0</v>
      </c>
      <c r="N21" s="11" t="n">
        <v>0</v>
      </c>
      <c r="O21" s="11" t="n">
        <v>0</v>
      </c>
      <c r="P21" s="11" t="n">
        <v>0</v>
      </c>
      <c r="Q21" s="11" t="n">
        <v>4</v>
      </c>
      <c r="R21" s="11" t="n">
        <v>0</v>
      </c>
      <c r="S21" s="11" t="n">
        <v>0</v>
      </c>
      <c r="T21" s="11" t="n">
        <v>113</v>
      </c>
      <c r="U21" s="11" t="n">
        <v>0</v>
      </c>
      <c r="V21" s="11" t="n">
        <f aca="false">SUM(C21:U21)</f>
        <v>207528</v>
      </c>
      <c r="W21" s="12" t="s">
        <v>73</v>
      </c>
    </row>
    <row collapsed="false" customFormat="false" customHeight="true" hidden="false" ht="15" outlineLevel="0" r="22">
      <c r="A22" s="13" t="s">
        <v>47</v>
      </c>
      <c r="B22" s="13" t="s">
        <v>48</v>
      </c>
      <c r="C22" s="14" t="n">
        <v>119287</v>
      </c>
      <c r="D22" s="15" t="n">
        <v>56701</v>
      </c>
      <c r="E22" s="15" t="n">
        <v>1125</v>
      </c>
      <c r="F22" s="15" t="n">
        <v>0</v>
      </c>
      <c r="G22" s="15" t="n">
        <v>0</v>
      </c>
      <c r="H22" s="15" t="n">
        <v>59</v>
      </c>
      <c r="I22" s="15" t="n">
        <v>1313</v>
      </c>
      <c r="J22" s="15" t="n">
        <v>5</v>
      </c>
      <c r="K22" s="15" t="n">
        <v>0</v>
      </c>
      <c r="L22" s="15" t="n">
        <v>0</v>
      </c>
      <c r="M22" s="15" t="n">
        <v>0</v>
      </c>
      <c r="N22" s="15" t="n">
        <v>0</v>
      </c>
      <c r="O22" s="15" t="n">
        <v>0</v>
      </c>
      <c r="P22" s="15" t="n">
        <v>0</v>
      </c>
      <c r="Q22" s="15" t="n">
        <v>237</v>
      </c>
      <c r="R22" s="15" t="n">
        <v>0</v>
      </c>
      <c r="S22" s="15" t="n">
        <v>0</v>
      </c>
      <c r="T22" s="15" t="n">
        <v>292</v>
      </c>
      <c r="U22" s="15" t="n">
        <v>0</v>
      </c>
      <c r="V22" s="15" t="n">
        <f aca="false">SUM(C22:U22)</f>
        <v>179019</v>
      </c>
      <c r="W22" s="12" t="s">
        <v>73</v>
      </c>
    </row>
    <row collapsed="false" customFormat="false" customHeight="true" hidden="false" ht="15" outlineLevel="0" r="23">
      <c r="A23" s="9" t="s">
        <v>49</v>
      </c>
      <c r="B23" s="9" t="s">
        <v>50</v>
      </c>
      <c r="C23" s="10" t="n">
        <v>164468</v>
      </c>
      <c r="D23" s="11" t="n">
        <v>72106</v>
      </c>
      <c r="E23" s="11" t="n">
        <v>1304</v>
      </c>
      <c r="F23" s="11" t="n">
        <v>0</v>
      </c>
      <c r="G23" s="11" t="n">
        <v>0</v>
      </c>
      <c r="H23" s="11" t="n">
        <v>994</v>
      </c>
      <c r="I23" s="11" t="n">
        <v>2024</v>
      </c>
      <c r="J23" s="11" t="n">
        <v>657</v>
      </c>
      <c r="K23" s="11" t="n">
        <v>142</v>
      </c>
      <c r="L23" s="11" t="n">
        <v>0</v>
      </c>
      <c r="M23" s="11" t="n">
        <v>9</v>
      </c>
      <c r="N23" s="11" t="n">
        <v>0</v>
      </c>
      <c r="O23" s="11" t="n">
        <v>2</v>
      </c>
      <c r="P23" s="11" t="n">
        <v>0</v>
      </c>
      <c r="Q23" s="11" t="n">
        <v>1344</v>
      </c>
      <c r="R23" s="11" t="n">
        <v>0</v>
      </c>
      <c r="S23" s="11" t="n">
        <v>0</v>
      </c>
      <c r="T23" s="11" t="n">
        <v>0</v>
      </c>
      <c r="U23" s="11" t="n">
        <v>0</v>
      </c>
      <c r="V23" s="11" t="n">
        <f aca="false">SUM(C23:U23)</f>
        <v>243050</v>
      </c>
      <c r="W23" s="12" t="s">
        <v>73</v>
      </c>
    </row>
    <row collapsed="false" customFormat="false" customHeight="true" hidden="false" ht="15" outlineLevel="0" r="24">
      <c r="A24" s="13" t="s">
        <v>51</v>
      </c>
      <c r="B24" s="13" t="s">
        <v>52</v>
      </c>
      <c r="C24" s="14" t="n">
        <v>255382</v>
      </c>
      <c r="D24" s="15" t="n">
        <v>115864</v>
      </c>
      <c r="E24" s="15" t="n">
        <v>58295</v>
      </c>
      <c r="F24" s="15" t="n">
        <v>23677</v>
      </c>
      <c r="G24" s="15" t="n">
        <v>28</v>
      </c>
      <c r="H24" s="15" t="n">
        <v>108996</v>
      </c>
      <c r="I24" s="15" t="n">
        <v>49548</v>
      </c>
      <c r="J24" s="15" t="n">
        <v>27118</v>
      </c>
      <c r="K24" s="15" t="n">
        <v>4119</v>
      </c>
      <c r="L24" s="15" t="n">
        <v>2291</v>
      </c>
      <c r="M24" s="15" t="n">
        <v>2046</v>
      </c>
      <c r="N24" s="15" t="n">
        <v>2232</v>
      </c>
      <c r="O24" s="15" t="n">
        <v>3965</v>
      </c>
      <c r="P24" s="15" t="n">
        <v>2821</v>
      </c>
      <c r="Q24" s="15" t="n">
        <v>2641</v>
      </c>
      <c r="R24" s="15" t="n">
        <v>1068</v>
      </c>
      <c r="S24" s="15" t="n">
        <v>5</v>
      </c>
      <c r="T24" s="15" t="n">
        <v>1366</v>
      </c>
      <c r="U24" s="15" t="n">
        <v>2194</v>
      </c>
      <c r="V24" s="15" t="n">
        <f aca="false">SUM(C24:U24)</f>
        <v>663656</v>
      </c>
      <c r="W24" s="12" t="s">
        <v>73</v>
      </c>
    </row>
    <row collapsed="false" customFormat="false" customHeight="true" hidden="false" ht="15" outlineLevel="0" r="25">
      <c r="A25" s="16" t="s">
        <v>53</v>
      </c>
      <c r="B25" s="9" t="s">
        <v>54</v>
      </c>
      <c r="C25" s="10" t="n">
        <v>334468</v>
      </c>
      <c r="D25" s="11" t="n">
        <v>144834</v>
      </c>
      <c r="E25" s="11" t="n">
        <v>236951</v>
      </c>
      <c r="F25" s="11" t="n">
        <v>121974</v>
      </c>
      <c r="G25" s="11" t="n">
        <v>6009</v>
      </c>
      <c r="H25" s="11" t="n">
        <v>325142</v>
      </c>
      <c r="I25" s="11" t="n">
        <v>124555</v>
      </c>
      <c r="J25" s="11" t="n">
        <v>121307</v>
      </c>
      <c r="K25" s="11" t="n">
        <v>64838</v>
      </c>
      <c r="L25" s="11" t="n">
        <v>24661</v>
      </c>
      <c r="M25" s="11" t="n">
        <v>19739</v>
      </c>
      <c r="N25" s="11" t="n">
        <v>18879</v>
      </c>
      <c r="O25" s="11" t="n">
        <v>31988</v>
      </c>
      <c r="P25" s="11" t="n">
        <v>4549</v>
      </c>
      <c r="Q25" s="11" t="n">
        <v>8320</v>
      </c>
      <c r="R25" s="11" t="n">
        <v>15226</v>
      </c>
      <c r="S25" s="11" t="n">
        <v>15350</v>
      </c>
      <c r="T25" s="11" t="n">
        <v>8447</v>
      </c>
      <c r="U25" s="11" t="n">
        <v>11232</v>
      </c>
      <c r="V25" s="11" t="n">
        <f aca="false">SUM(C25:U25)</f>
        <v>1638469</v>
      </c>
      <c r="W25" s="12" t="s">
        <v>73</v>
      </c>
    </row>
    <row collapsed="false" customFormat="false" customHeight="true" hidden="false" ht="15" outlineLevel="0" r="26">
      <c r="A26" s="17" t="s">
        <v>55</v>
      </c>
      <c r="B26" s="13" t="s">
        <v>56</v>
      </c>
      <c r="C26" s="14" t="n">
        <v>403813</v>
      </c>
      <c r="D26" s="15" t="n">
        <v>196397</v>
      </c>
      <c r="E26" s="15" t="n">
        <v>348554</v>
      </c>
      <c r="F26" s="15" t="n">
        <v>179351</v>
      </c>
      <c r="G26" s="15" t="n">
        <v>13914</v>
      </c>
      <c r="H26" s="15" t="n">
        <v>440258</v>
      </c>
      <c r="I26" s="15" t="n">
        <v>158291</v>
      </c>
      <c r="J26" s="15" t="n">
        <v>191334</v>
      </c>
      <c r="K26" s="15" t="n">
        <v>113116</v>
      </c>
      <c r="L26" s="15" t="n">
        <v>39591</v>
      </c>
      <c r="M26" s="15" t="n">
        <v>36097</v>
      </c>
      <c r="N26" s="15" t="n">
        <v>39428</v>
      </c>
      <c r="O26" s="15" t="n">
        <v>52445</v>
      </c>
      <c r="P26" s="15" t="n">
        <v>14392</v>
      </c>
      <c r="Q26" s="15" t="n">
        <v>17440</v>
      </c>
      <c r="R26" s="15" t="n">
        <v>23660</v>
      </c>
      <c r="S26" s="15" t="n">
        <v>28104</v>
      </c>
      <c r="T26" s="15" t="n">
        <v>14926</v>
      </c>
      <c r="U26" s="15" t="n">
        <v>13429</v>
      </c>
      <c r="V26" s="15" t="n">
        <f aca="false">SUM(C26:U26)</f>
        <v>2324540</v>
      </c>
      <c r="W26" s="12" t="s">
        <v>73</v>
      </c>
    </row>
    <row collapsed="false" customFormat="false" customHeight="true" hidden="false" ht="15" outlineLevel="0" r="27">
      <c r="A27" s="16" t="s">
        <v>57</v>
      </c>
      <c r="B27" s="9" t="s">
        <v>58</v>
      </c>
      <c r="C27" s="10" t="n">
        <v>469466</v>
      </c>
      <c r="D27" s="11" t="n">
        <v>239596</v>
      </c>
      <c r="E27" s="11" t="n">
        <v>419790</v>
      </c>
      <c r="F27" s="11" t="n">
        <v>225588</v>
      </c>
      <c r="G27" s="11" t="n">
        <v>17932</v>
      </c>
      <c r="H27" s="11" t="n">
        <v>534601</v>
      </c>
      <c r="I27" s="11" t="n">
        <v>198064</v>
      </c>
      <c r="J27" s="11" t="n">
        <v>254687</v>
      </c>
      <c r="K27" s="11" t="n">
        <v>140273</v>
      </c>
      <c r="L27" s="11" t="n">
        <v>51401</v>
      </c>
      <c r="M27" s="11" t="n">
        <v>40933</v>
      </c>
      <c r="N27" s="11" t="n">
        <v>70377</v>
      </c>
      <c r="O27" s="11" t="n">
        <v>78353</v>
      </c>
      <c r="P27" s="11" t="n">
        <v>17616</v>
      </c>
      <c r="Q27" s="11" t="n">
        <v>20522</v>
      </c>
      <c r="R27" s="11" t="n">
        <v>28848</v>
      </c>
      <c r="S27" s="11" t="n">
        <v>35493</v>
      </c>
      <c r="T27" s="11" t="n">
        <v>18603</v>
      </c>
      <c r="U27" s="11" t="n">
        <v>16959</v>
      </c>
      <c r="V27" s="11" t="n">
        <f aca="false">SUM(C27:U27)</f>
        <v>2879102</v>
      </c>
      <c r="W27" s="12" t="s">
        <v>73</v>
      </c>
    </row>
    <row collapsed="false" customFormat="false" customHeight="true" hidden="false" ht="15" outlineLevel="0" r="28">
      <c r="A28" s="17" t="s">
        <v>59</v>
      </c>
      <c r="B28" s="13" t="s">
        <v>60</v>
      </c>
      <c r="C28" s="14" t="n">
        <v>458426</v>
      </c>
      <c r="D28" s="15" t="n">
        <v>224016</v>
      </c>
      <c r="E28" s="15" t="n">
        <v>411285</v>
      </c>
      <c r="F28" s="15" t="n">
        <v>225576</v>
      </c>
      <c r="G28" s="15" t="n">
        <v>19797</v>
      </c>
      <c r="H28" s="15" t="n">
        <v>557826</v>
      </c>
      <c r="I28" s="15" t="n">
        <v>180087</v>
      </c>
      <c r="J28" s="15" t="n">
        <v>247054</v>
      </c>
      <c r="K28" s="18" t="n">
        <v>144441</v>
      </c>
      <c r="L28" s="15" t="n">
        <v>51024</v>
      </c>
      <c r="M28" s="15" t="n">
        <v>41460</v>
      </c>
      <c r="N28" s="15" t="n">
        <v>77468</v>
      </c>
      <c r="O28" s="15" t="n">
        <v>82207</v>
      </c>
      <c r="P28" s="15" t="n">
        <v>19693</v>
      </c>
      <c r="Q28" s="15" t="n">
        <v>20668</v>
      </c>
      <c r="R28" s="15" t="n">
        <v>29294</v>
      </c>
      <c r="S28" s="15" t="n">
        <v>40120</v>
      </c>
      <c r="T28" s="15" t="n">
        <v>17605</v>
      </c>
      <c r="U28" s="15" t="n">
        <v>16808</v>
      </c>
      <c r="V28" s="15" t="n">
        <f aca="false">SUM(C28:U28)</f>
        <v>2864855</v>
      </c>
      <c r="W28" s="12" t="s">
        <v>73</v>
      </c>
    </row>
    <row collapsed="false" customFormat="false" customHeight="true" hidden="false" ht="15" outlineLevel="0" r="29">
      <c r="A29" s="16" t="s">
        <v>61</v>
      </c>
      <c r="B29" s="9" t="s">
        <v>62</v>
      </c>
      <c r="C29" s="11" t="n">
        <v>381506</v>
      </c>
      <c r="D29" s="11" t="n">
        <v>172737</v>
      </c>
      <c r="E29" s="11" t="n">
        <v>310024</v>
      </c>
      <c r="F29" s="11" t="n">
        <v>167296</v>
      </c>
      <c r="G29" s="11" t="n">
        <v>13345</v>
      </c>
      <c r="H29" s="11" t="n">
        <v>420303</v>
      </c>
      <c r="I29" s="11" t="n">
        <v>145618</v>
      </c>
      <c r="J29" s="11" t="n">
        <v>176082</v>
      </c>
      <c r="K29" s="11" t="n">
        <v>94970</v>
      </c>
      <c r="L29" s="11" t="n">
        <v>36209</v>
      </c>
      <c r="M29" s="11" t="n">
        <v>29596</v>
      </c>
      <c r="N29" s="11" t="n">
        <v>33584</v>
      </c>
      <c r="O29" s="11" t="n">
        <v>49159</v>
      </c>
      <c r="P29" s="11" t="n">
        <v>11859</v>
      </c>
      <c r="Q29" s="11" t="n">
        <v>14813</v>
      </c>
      <c r="R29" s="11" t="n">
        <v>22755</v>
      </c>
      <c r="S29" s="11" t="n">
        <v>22328</v>
      </c>
      <c r="T29" s="11" t="n">
        <v>11534</v>
      </c>
      <c r="U29" s="11" t="n">
        <v>12771</v>
      </c>
      <c r="V29" s="11" t="n">
        <f aca="false">SUM(C29:U29)</f>
        <v>2126489</v>
      </c>
      <c r="W29" s="12" t="s">
        <v>73</v>
      </c>
    </row>
    <row collapsed="false" customFormat="false" customHeight="true" hidden="false" ht="15" outlineLevel="0" r="30">
      <c r="A30" s="17" t="s">
        <v>63</v>
      </c>
      <c r="B30" s="13" t="s">
        <v>64</v>
      </c>
      <c r="C30" s="15" t="n">
        <v>316589</v>
      </c>
      <c r="D30" s="15" t="n">
        <v>123164</v>
      </c>
      <c r="E30" s="15" t="n">
        <v>137703</v>
      </c>
      <c r="F30" s="15" t="n">
        <v>67466</v>
      </c>
      <c r="G30" s="15" t="n">
        <v>961</v>
      </c>
      <c r="H30" s="15" t="n">
        <v>202633</v>
      </c>
      <c r="I30" s="15" t="n">
        <v>69465</v>
      </c>
      <c r="J30" s="15" t="n">
        <v>55354</v>
      </c>
      <c r="K30" s="15" t="n">
        <v>13054</v>
      </c>
      <c r="L30" s="15" t="n">
        <v>4473</v>
      </c>
      <c r="M30" s="15" t="n">
        <v>6101</v>
      </c>
      <c r="N30" s="15" t="n">
        <v>5151</v>
      </c>
      <c r="O30" s="15" t="n">
        <v>12123</v>
      </c>
      <c r="P30" s="15" t="n">
        <v>2856</v>
      </c>
      <c r="Q30" s="15" t="n">
        <v>12032</v>
      </c>
      <c r="R30" s="15" t="n">
        <v>1541</v>
      </c>
      <c r="S30" s="15" t="n">
        <v>209</v>
      </c>
      <c r="T30" s="15" t="n">
        <v>2116</v>
      </c>
      <c r="U30" s="15" t="n">
        <v>1746</v>
      </c>
      <c r="V30" s="15" t="n">
        <f aca="false">SUM(C30:U30)</f>
        <v>1034737</v>
      </c>
      <c r="W30" s="12" t="s">
        <v>74</v>
      </c>
    </row>
    <row collapsed="false" customFormat="false" customHeight="true" hidden="false" ht="15" outlineLevel="0" r="31">
      <c r="A31" s="16" t="s">
        <v>65</v>
      </c>
      <c r="B31" s="9" t="s">
        <v>66</v>
      </c>
      <c r="C31" s="11" t="n">
        <v>179706</v>
      </c>
      <c r="D31" s="11" t="n">
        <v>72331</v>
      </c>
      <c r="E31" s="11" t="n">
        <v>336</v>
      </c>
      <c r="F31" s="11" t="n">
        <v>433</v>
      </c>
      <c r="G31" s="11" t="n">
        <v>0</v>
      </c>
      <c r="H31" s="11" t="n">
        <v>4228</v>
      </c>
      <c r="I31" s="11" t="n">
        <v>3489</v>
      </c>
      <c r="J31" s="11" t="n">
        <v>659</v>
      </c>
      <c r="K31" s="11" t="n">
        <v>56</v>
      </c>
      <c r="L31" s="11" t="n">
        <v>75</v>
      </c>
      <c r="M31" s="11" t="n">
        <v>5</v>
      </c>
      <c r="N31" s="11" t="n">
        <v>3</v>
      </c>
      <c r="O31" s="11" t="n">
        <v>174</v>
      </c>
      <c r="P31" s="11" t="n">
        <v>0</v>
      </c>
      <c r="Q31" s="11" t="n">
        <v>9553</v>
      </c>
      <c r="R31" s="11" t="n">
        <v>0</v>
      </c>
      <c r="S31" s="11" t="n">
        <v>0</v>
      </c>
      <c r="T31" s="11" t="n">
        <v>90</v>
      </c>
      <c r="U31" s="11" t="n">
        <v>0</v>
      </c>
      <c r="V31" s="11" t="n">
        <f aca="false">SUM(C31:U31)</f>
        <v>271138</v>
      </c>
      <c r="W31" s="12" t="s">
        <v>74</v>
      </c>
    </row>
    <row collapsed="false" customFormat="false" customHeight="true" hidden="false" ht="15" outlineLevel="0" r="32">
      <c r="A32" s="17" t="s">
        <v>67</v>
      </c>
      <c r="B32" s="13" t="s">
        <v>68</v>
      </c>
      <c r="C32" s="15" t="n">
        <v>162765</v>
      </c>
      <c r="D32" s="15" t="n">
        <v>90118</v>
      </c>
      <c r="E32" s="15" t="n">
        <v>319</v>
      </c>
      <c r="F32" s="15" t="n">
        <v>4</v>
      </c>
      <c r="G32" s="15" t="n">
        <v>0</v>
      </c>
      <c r="H32" s="15" t="n">
        <v>581</v>
      </c>
      <c r="I32" s="15" t="n">
        <v>1549</v>
      </c>
      <c r="J32" s="15" t="n">
        <v>26</v>
      </c>
      <c r="K32" s="15" t="n">
        <v>0</v>
      </c>
      <c r="L32" s="15" t="n">
        <v>0</v>
      </c>
      <c r="M32" s="15" t="n">
        <v>0</v>
      </c>
      <c r="N32" s="15" t="n">
        <v>4</v>
      </c>
      <c r="O32" s="15" t="n">
        <v>0</v>
      </c>
      <c r="P32" s="15" t="n">
        <v>0</v>
      </c>
      <c r="Q32" s="15" t="n">
        <v>1049</v>
      </c>
      <c r="R32" s="15" t="n">
        <v>0</v>
      </c>
      <c r="S32" s="15" t="n">
        <v>0</v>
      </c>
      <c r="T32" s="15" t="n">
        <v>278</v>
      </c>
      <c r="U32" s="15" t="n">
        <v>0</v>
      </c>
      <c r="V32" s="15" t="n">
        <f aca="false">SUM(C32:U32)</f>
        <v>256693</v>
      </c>
      <c r="W32" s="12" t="s">
        <v>74</v>
      </c>
    </row>
    <row collapsed="false" customFormat="false" customHeight="true" hidden="false" ht="15" outlineLevel="0" r="33">
      <c r="A33" s="25" t="s">
        <v>21</v>
      </c>
      <c r="B33" s="26" t="s">
        <v>42</v>
      </c>
      <c r="C33" s="21" t="n">
        <f aca="false">SUM(C21:C32)</f>
        <v>3388647</v>
      </c>
      <c r="D33" s="21" t="n">
        <f aca="false">SUM(D21:D32)</f>
        <v>1569814</v>
      </c>
      <c r="E33" s="21" t="n">
        <f aca="false">SUM(E21:E32)</f>
        <v>1926675</v>
      </c>
      <c r="F33" s="21" t="n">
        <f aca="false">SUM(F21:F32)</f>
        <v>1011367</v>
      </c>
      <c r="G33" s="21" t="n">
        <f aca="false">SUM(G21:G32)</f>
        <v>71986</v>
      </c>
      <c r="H33" s="21" t="n">
        <f aca="false">SUM(H21:H32)</f>
        <v>2595702</v>
      </c>
      <c r="I33" s="21" t="n">
        <f aca="false">SUM(I21:I32)</f>
        <v>935615</v>
      </c>
      <c r="J33" s="21" t="n">
        <f aca="false">SUM(J21:J32)</f>
        <v>1074289</v>
      </c>
      <c r="K33" s="21" t="n">
        <f aca="false">SUM(K21:K32)</f>
        <v>575009</v>
      </c>
      <c r="L33" s="21" t="n">
        <f aca="false">SUM(L21:L32)</f>
        <v>209725</v>
      </c>
      <c r="M33" s="21" t="n">
        <f aca="false">SUM(M21:M32)</f>
        <v>175986</v>
      </c>
      <c r="N33" s="21" t="n">
        <f aca="false">SUM(N21:N32)</f>
        <v>247126</v>
      </c>
      <c r="O33" s="21" t="n">
        <f aca="false">SUM(O21:O32)</f>
        <v>310416</v>
      </c>
      <c r="P33" s="21" t="n">
        <f aca="false">SUM(P21:P32)</f>
        <v>73786</v>
      </c>
      <c r="Q33" s="21" t="n">
        <f aca="false">SUM(Q21:Q32)</f>
        <v>108623</v>
      </c>
      <c r="R33" s="21" t="n">
        <f aca="false">SUM(R21:R32)</f>
        <v>122392</v>
      </c>
      <c r="S33" s="21" t="n">
        <f aca="false">SUM(S21:S32)</f>
        <v>141609</v>
      </c>
      <c r="T33" s="21" t="n">
        <f aca="false">SUM(T21:T32)</f>
        <v>75370</v>
      </c>
      <c r="U33" s="21" t="n">
        <f aca="false">SUM(U21:U32)</f>
        <v>75139</v>
      </c>
      <c r="V33" s="21" t="n">
        <f aca="false">SUM(V21:V32)</f>
        <v>14689276</v>
      </c>
      <c r="W33" s="12" t="s">
        <v>74</v>
      </c>
    </row>
    <row collapsed="false" customFormat="false" customHeight="true" hidden="false" ht="15" outlineLevel="0" r="34">
      <c r="A34" s="25" t="s">
        <v>69</v>
      </c>
      <c r="B34" s="26" t="s">
        <v>70</v>
      </c>
      <c r="C34" s="21" t="n">
        <f aca="false">SUM(C21:C31)</f>
        <v>3225882</v>
      </c>
      <c r="D34" s="21" t="n">
        <f aca="false">SUM(D21:D31)</f>
        <v>1479696</v>
      </c>
      <c r="E34" s="21" t="n">
        <f aca="false">SUM(E21:E31)</f>
        <v>1926356</v>
      </c>
      <c r="F34" s="21" t="n">
        <f aca="false">SUM(F21:F31)</f>
        <v>1011363</v>
      </c>
      <c r="G34" s="21" t="n">
        <f aca="false">SUM(G21:G31)</f>
        <v>71986</v>
      </c>
      <c r="H34" s="21" t="n">
        <f aca="false">SUM(H21:H31)</f>
        <v>2595121</v>
      </c>
      <c r="I34" s="21" t="n">
        <f aca="false">SUM(I21:I31)</f>
        <v>934066</v>
      </c>
      <c r="J34" s="21" t="n">
        <f aca="false">SUM(J21:J31)</f>
        <v>1074263</v>
      </c>
      <c r="K34" s="21" t="n">
        <f aca="false">SUM(K21:K31)</f>
        <v>575009</v>
      </c>
      <c r="L34" s="21" t="n">
        <f aca="false">SUM(L21:L31)</f>
        <v>209725</v>
      </c>
      <c r="M34" s="21" t="n">
        <f aca="false">SUM(M21:M31)</f>
        <v>175986</v>
      </c>
      <c r="N34" s="21" t="n">
        <f aca="false">SUM(N21:N31)</f>
        <v>247122</v>
      </c>
      <c r="O34" s="21" t="n">
        <f aca="false">SUM(O21:O31)</f>
        <v>310416</v>
      </c>
      <c r="P34" s="21" t="n">
        <f aca="false">SUM(P21:P31)</f>
        <v>73786</v>
      </c>
      <c r="Q34" s="21" t="n">
        <f aca="false">SUM(Q21:Q31)</f>
        <v>107574</v>
      </c>
      <c r="R34" s="21" t="n">
        <f aca="false">SUM(R21:R31)</f>
        <v>122392</v>
      </c>
      <c r="S34" s="21" t="n">
        <f aca="false">SUM(S21:S31)</f>
        <v>141609</v>
      </c>
      <c r="T34" s="21" t="n">
        <f aca="false">SUM(T21:T31)</f>
        <v>75092</v>
      </c>
      <c r="U34" s="21" t="n">
        <f aca="false">SUM(U21:U31)</f>
        <v>75139</v>
      </c>
      <c r="V34" s="21" t="n">
        <f aca="false">SUM(V21:V31)</f>
        <v>14432583</v>
      </c>
      <c r="W34" s="12" t="s">
        <v>74</v>
      </c>
    </row>
    <row collapsed="false" customFormat="false" customHeight="true" hidden="false" ht="15" outlineLevel="0" r="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collapsed="false" customFormat="false" customHeight="true" hidden="false" ht="15" outlineLevel="0" r="36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9"/>
    </row>
    <row collapsed="false" customFormat="false" customHeight="true" hidden="false" ht="15" outlineLevel="0" r="37">
      <c r="A37" s="30" t="s">
        <v>75</v>
      </c>
      <c r="B37" s="30"/>
      <c r="C37" s="4" t="s">
        <v>71</v>
      </c>
      <c r="D37" s="4" t="s">
        <v>3</v>
      </c>
      <c r="E37" s="4" t="s">
        <v>4</v>
      </c>
      <c r="F37" s="4" t="s">
        <v>5</v>
      </c>
      <c r="G37" s="4" t="s">
        <v>6</v>
      </c>
      <c r="H37" s="4" t="s">
        <v>7</v>
      </c>
      <c r="I37" s="4" t="s">
        <v>8</v>
      </c>
      <c r="J37" s="4" t="s">
        <v>9</v>
      </c>
      <c r="K37" s="4" t="s">
        <v>10</v>
      </c>
      <c r="L37" s="4" t="s">
        <v>11</v>
      </c>
      <c r="M37" s="4" t="s">
        <v>12</v>
      </c>
      <c r="N37" s="4" t="s">
        <v>13</v>
      </c>
      <c r="O37" s="4" t="s">
        <v>14</v>
      </c>
      <c r="P37" s="4" t="s">
        <v>15</v>
      </c>
      <c r="Q37" s="4" t="s">
        <v>16</v>
      </c>
      <c r="R37" s="4" t="s">
        <v>17</v>
      </c>
      <c r="S37" s="4" t="s">
        <v>18</v>
      </c>
      <c r="T37" s="4" t="s">
        <v>19</v>
      </c>
      <c r="U37" s="4" t="s">
        <v>20</v>
      </c>
      <c r="V37" s="4" t="s">
        <v>21</v>
      </c>
      <c r="W37" s="29"/>
    </row>
    <row collapsed="false" customFormat="false" customHeight="true" hidden="false" ht="15" outlineLevel="0" r="38">
      <c r="A38" s="31" t="s">
        <v>76</v>
      </c>
      <c r="B38" s="31"/>
      <c r="C38" s="4" t="s">
        <v>72</v>
      </c>
      <c r="D38" s="4" t="s">
        <v>24</v>
      </c>
      <c r="E38" s="4" t="s">
        <v>25</v>
      </c>
      <c r="F38" s="4" t="s">
        <v>26</v>
      </c>
      <c r="G38" s="4" t="s">
        <v>27</v>
      </c>
      <c r="H38" s="4" t="s">
        <v>28</v>
      </c>
      <c r="I38" s="4" t="s">
        <v>29</v>
      </c>
      <c r="J38" s="4" t="s">
        <v>30</v>
      </c>
      <c r="K38" s="4" t="s">
        <v>31</v>
      </c>
      <c r="L38" s="4" t="s">
        <v>32</v>
      </c>
      <c r="M38" s="4" t="s">
        <v>33</v>
      </c>
      <c r="N38" s="4" t="s">
        <v>34</v>
      </c>
      <c r="O38" s="4" t="s">
        <v>35</v>
      </c>
      <c r="P38" s="4" t="s">
        <v>36</v>
      </c>
      <c r="Q38" s="4" t="s">
        <v>37</v>
      </c>
      <c r="R38" s="4" t="s">
        <v>38</v>
      </c>
      <c r="S38" s="4" t="s">
        <v>39</v>
      </c>
      <c r="T38" s="4" t="s">
        <v>40</v>
      </c>
      <c r="U38" s="4" t="s">
        <v>41</v>
      </c>
      <c r="V38" s="4" t="s">
        <v>42</v>
      </c>
      <c r="W38" s="29"/>
    </row>
    <row collapsed="false" customFormat="false" customHeight="true" hidden="false" ht="15" outlineLevel="0" r="39">
      <c r="A39" s="32" t="s">
        <v>44</v>
      </c>
      <c r="B39" s="32" t="s">
        <v>45</v>
      </c>
      <c r="C39" s="33" t="n">
        <f aca="false">IF(C21=0,"",(C5/C21 -1))</f>
        <v>0.306476805513725</v>
      </c>
      <c r="D39" s="33" t="n">
        <f aca="false">IF(D21=0,"",(D5/D21 -1))</f>
        <v>0.254172719935432</v>
      </c>
      <c r="E39" s="33" t="n">
        <f aca="false">IF(E21=0,"",(E5/E21 -1))</f>
        <v>-0.923154701718908</v>
      </c>
      <c r="F39" s="33" t="n">
        <f aca="false">IF(F21=0,"",(F5/F21 -1))</f>
        <v>-1</v>
      </c>
      <c r="G39" s="33" t="str">
        <f aca="false">IF(G21=0,"",(G5/G21 -1))</f>
        <v/>
      </c>
      <c r="H39" s="33" t="n">
        <f aca="false">IF(H21=0,"",(H5/H21 -1))</f>
        <v>1.25925925925926</v>
      </c>
      <c r="I39" s="33" t="n">
        <f aca="false">IF(I21=0,"",(I5/I21 -1))</f>
        <v>0.47332506203474</v>
      </c>
      <c r="J39" s="33" t="n">
        <f aca="false">IF(J21=0,"",(J5/J21 -1))</f>
        <v>-1</v>
      </c>
      <c r="K39" s="33" t="str">
        <f aca="false">IF(K21=0,"",(K5/K21 -1))</f>
        <v/>
      </c>
      <c r="L39" s="33" t="str">
        <f aca="false">IF(L21=0,"",(L5/L21 -1))</f>
        <v/>
      </c>
      <c r="M39" s="33" t="str">
        <f aca="false">IF(M21=0,"",(M5/M21 -1))</f>
        <v/>
      </c>
      <c r="N39" s="33" t="str">
        <f aca="false">IF(N21=0,"",(N5/N21 -1))</f>
        <v/>
      </c>
      <c r="O39" s="33" t="str">
        <f aca="false">IF(O21=0,"",(O5/O21 -1))</f>
        <v/>
      </c>
      <c r="P39" s="33" t="str">
        <f aca="false">IF(P21=0,"",(P5/P21 -1))</f>
        <v/>
      </c>
      <c r="Q39" s="33" t="n">
        <f aca="false">IF(Q21=0,"",(Q5/Q21 -1))</f>
        <v>-1</v>
      </c>
      <c r="R39" s="33" t="str">
        <f aca="false">IF(R21=0,"",(R5/R21 -1))</f>
        <v/>
      </c>
      <c r="S39" s="33" t="str">
        <f aca="false">IF(S21=0,"",(S5/S21 -1))</f>
        <v/>
      </c>
      <c r="T39" s="33" t="n">
        <f aca="false">IF(T21=0,"",(T5/T21 -1))</f>
        <v>1.07079646017699</v>
      </c>
      <c r="U39" s="33" t="str">
        <f aca="false">IF(U21=0,"",(U5/U21 -1))</f>
        <v/>
      </c>
      <c r="V39" s="33" t="n">
        <f aca="false">IF(V21=0,"",(V5/V21 -1))</f>
        <v>0.287011873096642</v>
      </c>
      <c r="W39" s="29"/>
    </row>
    <row collapsed="false" customFormat="false" customHeight="true" hidden="false" ht="15" outlineLevel="0" r="40">
      <c r="A40" s="34" t="s">
        <v>47</v>
      </c>
      <c r="B40" s="34" t="s">
        <v>48</v>
      </c>
      <c r="C40" s="35" t="n">
        <f aca="false">IF(C22=0,"",(C6/C22 -1))</f>
        <v>0.2724605363535</v>
      </c>
      <c r="D40" s="35" t="n">
        <f aca="false">IF(D22=0,"",(D6/D22 -1))</f>
        <v>0.205693021287102</v>
      </c>
      <c r="E40" s="35" t="n">
        <f aca="false">IF(E22=0,"",(E6/E22 -1))</f>
        <v>-0.975111111111111</v>
      </c>
      <c r="F40" s="35" t="str">
        <f aca="false">IF(F22=0,"",(F6/F22 -1))</f>
        <v/>
      </c>
      <c r="G40" s="35" t="str">
        <f aca="false">IF(G22=0,"",(G6/G22 -1))</f>
        <v/>
      </c>
      <c r="H40" s="35" t="n">
        <f aca="false">IF(H22=0,"",(H6/H22 -1))</f>
        <v>4.08474576271186</v>
      </c>
      <c r="I40" s="35" t="n">
        <f aca="false">IF(I22=0,"",(I6/I22 -1))</f>
        <v>0.38994668697639</v>
      </c>
      <c r="J40" s="35" t="n">
        <f aca="false">IF(J22=0,"",(J6/J22 -1))</f>
        <v>-1</v>
      </c>
      <c r="K40" s="35" t="str">
        <f aca="false">IF(K22=0,"",(K6/K22 -1))</f>
        <v/>
      </c>
      <c r="L40" s="35" t="str">
        <f aca="false">IF(L22=0,"",(L6/L22 -1))</f>
        <v/>
      </c>
      <c r="M40" s="35" t="str">
        <f aca="false">IF(M22=0,"",(M6/M22 -1))</f>
        <v/>
      </c>
      <c r="N40" s="35" t="str">
        <f aca="false">IF(N22=0,"",(N6/N22 -1))</f>
        <v/>
      </c>
      <c r="O40" s="35" t="str">
        <f aca="false">IF(O22=0,"",(O6/O22 -1))</f>
        <v/>
      </c>
      <c r="P40" s="35" t="str">
        <f aca="false">IF(P22=0,"",(P6/P22 -1))</f>
        <v/>
      </c>
      <c r="Q40" s="35" t="n">
        <f aca="false">IF(Q22=0,"",(Q6/Q22 -1))</f>
        <v>-0.839662447257384</v>
      </c>
      <c r="R40" s="35" t="str">
        <f aca="false">IF(R22=0,"",(R6/R22 -1))</f>
        <v/>
      </c>
      <c r="S40" s="35" t="str">
        <f aca="false">IF(S22=0,"",(S6/S22 -1))</f>
        <v/>
      </c>
      <c r="T40" s="35" t="n">
        <f aca="false">IF(T22=0,"",(T6/T22 -1))</f>
        <v>-1</v>
      </c>
      <c r="U40" s="35" t="str">
        <f aca="false">IF(U22=0,"",(U6/U22 -1))</f>
        <v/>
      </c>
      <c r="V40" s="35" t="n">
        <f aca="false">IF(V22=0,"",(V6/V22 -1))</f>
        <v>0.242007831570951</v>
      </c>
      <c r="W40" s="29"/>
    </row>
    <row collapsed="false" customFormat="false" customHeight="true" hidden="false" ht="15" outlineLevel="0" r="41">
      <c r="A41" s="32" t="s">
        <v>49</v>
      </c>
      <c r="B41" s="32" t="s">
        <v>50</v>
      </c>
      <c r="C41" s="33" t="n">
        <f aca="false">IF(C23=0,"",(C7/C23 -1))</f>
        <v>0.323911034365348</v>
      </c>
      <c r="D41" s="33" t="n">
        <f aca="false">IF(D23=0,"",(D7/D23 -1))</f>
        <v>0.210190552797271</v>
      </c>
      <c r="E41" s="33" t="n">
        <f aca="false">IF(E23=0,"",(E7/E23 -1))</f>
        <v>0.208588957055215</v>
      </c>
      <c r="F41" s="33" t="str">
        <f aca="false">IF(F23=0,"",(F7/F23 -1))</f>
        <v/>
      </c>
      <c r="G41" s="33" t="str">
        <f aca="false">IF(G23=0,"",(G7/G23 -1))</f>
        <v/>
      </c>
      <c r="H41" s="33" t="n">
        <f aca="false">IF(H23=0,"",(H7/H23 -1))</f>
        <v>6.24748490945674</v>
      </c>
      <c r="I41" s="33" t="n">
        <f aca="false">IF(I23=0,"",(I7/I23 -1))</f>
        <v>2.08547430830039</v>
      </c>
      <c r="J41" s="33" t="n">
        <f aca="false">IF(J23=0,"",(J7/J23 -1))</f>
        <v>2.28614916286149</v>
      </c>
      <c r="K41" s="33" t="n">
        <f aca="false">IF(K23=0,"",(K7/K23 -1))</f>
        <v>0.218309859154929</v>
      </c>
      <c r="L41" s="33" t="str">
        <f aca="false">IF(L23=0,"",(L7/L23 -1))</f>
        <v/>
      </c>
      <c r="M41" s="33" t="n">
        <f aca="false">IF(M23=0,"",(M7/M23 -1))</f>
        <v>-1</v>
      </c>
      <c r="N41" s="33" t="str">
        <f aca="false">IF(N23=0,"",(N7/N23 -1))</f>
        <v/>
      </c>
      <c r="O41" s="33" t="n">
        <f aca="false">IF(O23=0,"",(O7/O23 -1))</f>
        <v>85</v>
      </c>
      <c r="P41" s="33" t="str">
        <f aca="false">IF(P23=0,"",(P7/P23 -1))</f>
        <v/>
      </c>
      <c r="Q41" s="33" t="n">
        <f aca="false">IF(Q23=0,"",(Q7/Q23 -1))</f>
        <v>0.0982142857142858</v>
      </c>
      <c r="R41" s="33" t="str">
        <f aca="false">IF(R23=0,"",(R7/R23 -1))</f>
        <v/>
      </c>
      <c r="S41" s="33" t="str">
        <f aca="false">IF(S23=0,"",(S7/S23 -1))</f>
        <v/>
      </c>
      <c r="T41" s="33" t="str">
        <f aca="false">IF(T23=0,"",(T7/T23 -1))</f>
        <v/>
      </c>
      <c r="U41" s="33" t="str">
        <f aca="false">IF(U23=0,"",(U7/U23 -1))</f>
        <v/>
      </c>
      <c r="V41" s="33" t="n">
        <f aca="false">IF(V23=0,"",(V7/V23 -1))</f>
        <v>0.337588973462251</v>
      </c>
      <c r="W41" s="29"/>
    </row>
    <row collapsed="false" customFormat="false" customHeight="true" hidden="false" ht="15" outlineLevel="0" r="42">
      <c r="A42" s="34" t="s">
        <v>51</v>
      </c>
      <c r="B42" s="34" t="s">
        <v>52</v>
      </c>
      <c r="C42" s="35" t="n">
        <f aca="false">IF(C24=0,"",(C8/C24 -1))</f>
        <v>0.22407217423311</v>
      </c>
      <c r="D42" s="35" t="n">
        <f aca="false">IF(D24=0,"",(D8/D24 -1))</f>
        <v>-0.00528205482289579</v>
      </c>
      <c r="E42" s="35" t="n">
        <f aca="false">IF(E24=0,"",(E8/E24 -1))</f>
        <v>0.0580838836949995</v>
      </c>
      <c r="F42" s="35" t="n">
        <f aca="false">IF(F24=0,"",(F8/F24 -1))</f>
        <v>-0.269375343160029</v>
      </c>
      <c r="G42" s="35" t="n">
        <f aca="false">IF(G24=0,"",(G8/G24 -1))</f>
        <v>16.9642857142857</v>
      </c>
      <c r="H42" s="35" t="n">
        <f aca="false">IF(H24=0,"",(H8/H24 -1))</f>
        <v>-0.0742320819112628</v>
      </c>
      <c r="I42" s="35" t="n">
        <f aca="false">IF(I24=0,"",(I8/I24 -1))</f>
        <v>-0.0224832485670461</v>
      </c>
      <c r="J42" s="35" t="n">
        <f aca="false">IF(J24=0,"",(J8/J24 -1))</f>
        <v>-0.0432185264400029</v>
      </c>
      <c r="K42" s="35" t="n">
        <f aca="false">IF(K24=0,"",(K8/K24 -1))</f>
        <v>-0.0405438213158533</v>
      </c>
      <c r="L42" s="35" t="n">
        <f aca="false">IF(L24=0,"",(L8/L24 -1))</f>
        <v>-0.220864251418594</v>
      </c>
      <c r="M42" s="35" t="n">
        <f aca="false">IF(M24=0,"",(M8/M24 -1))</f>
        <v>-0.5</v>
      </c>
      <c r="N42" s="35" t="n">
        <f aca="false">IF(N24=0,"",(N8/N24 -1))</f>
        <v>-0.310931899641577</v>
      </c>
      <c r="O42" s="35" t="n">
        <f aca="false">IF(O24=0,"",(O8/O24 -1))</f>
        <v>0.932912988650693</v>
      </c>
      <c r="P42" s="35" t="n">
        <f aca="false">IF(P24=0,"",(P8/P24 -1))</f>
        <v>0.376107763204537</v>
      </c>
      <c r="Q42" s="35" t="n">
        <f aca="false">IF(Q24=0,"",(Q8/Q24 -1))</f>
        <v>0.176826959485044</v>
      </c>
      <c r="R42" s="35" t="n">
        <f aca="false">IF(R24=0,"",(R8/R24 -1))</f>
        <v>0.329588014981273</v>
      </c>
      <c r="S42" s="35" t="n">
        <f aca="false">IF(S24=0,"",(S8/S24 -1))</f>
        <v>-1</v>
      </c>
      <c r="T42" s="35" t="n">
        <f aca="false">IF(T24=0,"",(T8/T24 -1))</f>
        <v>-0.127379209370425</v>
      </c>
      <c r="U42" s="35" t="n">
        <f aca="false">IF(U24=0,"",(U8/U24 -1))</f>
        <v>-0.0715587967183227</v>
      </c>
      <c r="V42" s="35" t="n">
        <f aca="false">IF(V24=0,"",(V8/V24 -1))</f>
        <v>0.070173403088347</v>
      </c>
      <c r="W42" s="29"/>
    </row>
    <row collapsed="false" customFormat="false" customHeight="true" hidden="false" ht="15" outlineLevel="0" r="43">
      <c r="A43" s="32" t="s">
        <v>53</v>
      </c>
      <c r="B43" s="32" t="s">
        <v>54</v>
      </c>
      <c r="C43" s="33" t="n">
        <f aca="false">IF(C25=0,"",(C9/C25 -1))</f>
        <v>0.232859346783549</v>
      </c>
      <c r="D43" s="33" t="n">
        <f aca="false">IF(D25=0,"",(D9/D25 -1))</f>
        <v>0.0128146705883978</v>
      </c>
      <c r="E43" s="33" t="n">
        <f aca="false">IF(E25=0,"",(E9/E25 -1))</f>
        <v>-0.0419749230853637</v>
      </c>
      <c r="F43" s="33" t="n">
        <f aca="false">IF(F25=0,"",(F9/F25 -1))</f>
        <v>0.0570285470674079</v>
      </c>
      <c r="G43" s="33" t="n">
        <f aca="false">IF(G25=0,"",(G9/G25 -1))</f>
        <v>-0.0455982692627726</v>
      </c>
      <c r="H43" s="33" t="n">
        <f aca="false">IF(H25=0,"",(H9/H25 -1))</f>
        <v>-0.0437931734442182</v>
      </c>
      <c r="I43" s="33" t="n">
        <f aca="false">IF(I25=0,"",(I9/I25 -1))</f>
        <v>-0.000682429448837896</v>
      </c>
      <c r="J43" s="33" t="n">
        <f aca="false">IF(J25=0,"",(J9/J25 -1))</f>
        <v>0.0308803284229269</v>
      </c>
      <c r="K43" s="33" t="n">
        <f aca="false">IF(K25=0,"",(K9/K25 -1))</f>
        <v>0.0223325827446867</v>
      </c>
      <c r="L43" s="33" t="n">
        <f aca="false">IF(L25=0,"",(L9/L25 -1))</f>
        <v>0.0285065488017517</v>
      </c>
      <c r="M43" s="33" t="n">
        <f aca="false">IF(M25=0,"",(M9/M25 -1))</f>
        <v>0.0818177212624753</v>
      </c>
      <c r="N43" s="33" t="n">
        <f aca="false">IF(N25=0,"",(N9/N25 -1))</f>
        <v>0.199004184543673</v>
      </c>
      <c r="O43" s="33" t="n">
        <f aca="false">IF(O25=0,"",(O9/O25 -1))</f>
        <v>0.183818932099537</v>
      </c>
      <c r="P43" s="33" t="n">
        <f aca="false">IF(P25=0,"",(P9/P25 -1))</f>
        <v>3.20553967905034</v>
      </c>
      <c r="Q43" s="33" t="n">
        <f aca="false">IF(Q25=0,"",(Q9/Q25 -1))</f>
        <v>0.259735576923077</v>
      </c>
      <c r="R43" s="33" t="n">
        <f aca="false">IF(R25=0,"",(R9/R25 -1))</f>
        <v>-0.0256140811769342</v>
      </c>
      <c r="S43" s="33" t="n">
        <f aca="false">IF(S25=0,"",(S9/S25 -1))</f>
        <v>0.111986970684039</v>
      </c>
      <c r="T43" s="33" t="n">
        <f aca="false">IF(T25=0,"",(T9/T25 -1))</f>
        <v>0.0823961169646028</v>
      </c>
      <c r="U43" s="33" t="n">
        <f aca="false">IF(U25=0,"",(U9/U25 -1))</f>
        <v>0.072204415954416</v>
      </c>
      <c r="V43" s="33" t="n">
        <f aca="false">IF(V25=0,"",(V9/V25 -1))</f>
        <v>0.0603490209457731</v>
      </c>
      <c r="W43" s="29"/>
    </row>
    <row collapsed="false" customFormat="false" customHeight="true" hidden="false" ht="15" outlineLevel="0" r="44">
      <c r="A44" s="36" t="s">
        <v>55</v>
      </c>
      <c r="B44" s="36" t="s">
        <v>56</v>
      </c>
      <c r="C44" s="35" t="n">
        <f aca="false">IF(C26=0,"",(C10/C26 -1))</f>
        <v>0.260454715425209</v>
      </c>
      <c r="D44" s="35" t="n">
        <f aca="false">IF(D26=0,"",(D10/D26 -1))</f>
        <v>-0.00840644205359553</v>
      </c>
      <c r="E44" s="35" t="n">
        <f aca="false">IF(E26=0,"",(E10/E26 -1))</f>
        <v>-0.0873609254233203</v>
      </c>
      <c r="F44" s="35" t="n">
        <f aca="false">IF(F26=0,"",(F10/F26 -1))</f>
        <v>-0.0571560794196854</v>
      </c>
      <c r="G44" s="35" t="n">
        <f aca="false">IF(G26=0,"",(G10/G26 -1))</f>
        <v>0.113770303291649</v>
      </c>
      <c r="H44" s="35" t="n">
        <f aca="false">IF(H26=0,"",(H10/H26 -1))</f>
        <v>-0.048819101526832</v>
      </c>
      <c r="I44" s="35" t="n">
        <f aca="false">IF(I26=0,"",(I10/I26 -1))</f>
        <v>-0.00635538343936171</v>
      </c>
      <c r="J44" s="35" t="n">
        <f aca="false">IF(J26=0,"",(J10/J26 -1))</f>
        <v>0.0379023069606028</v>
      </c>
      <c r="K44" s="35" t="n">
        <f aca="false">IF(K26=0,"",(K10/K26 -1))</f>
        <v>0.052724636656176</v>
      </c>
      <c r="L44" s="35" t="n">
        <f aca="false">IF(L26=0,"",(L10/L26 -1))</f>
        <v>0.0992649844661666</v>
      </c>
      <c r="M44" s="35" t="n">
        <f aca="false">IF(M26=0,"",(M10/M26 -1))</f>
        <v>0.047178435881098</v>
      </c>
      <c r="N44" s="35" t="n">
        <f aca="false">IF(N26=0,"",(N10/N26 -1))</f>
        <v>0.0752003652226845</v>
      </c>
      <c r="O44" s="35" t="n">
        <f aca="false">IF(O26=0,"",(O10/O26 -1))</f>
        <v>0.207188483172848</v>
      </c>
      <c r="P44" s="35" t="n">
        <f aca="false">IF(P26=0,"",(P10/P26 -1))</f>
        <v>-0.255489160644803</v>
      </c>
      <c r="Q44" s="35" t="n">
        <f aca="false">IF(Q26=0,"",(Q10/Q26 -1))</f>
        <v>-0.0959288990825688</v>
      </c>
      <c r="R44" s="35" t="n">
        <f aca="false">IF(R26=0,"",(R10/R26 -1))</f>
        <v>0.0951817413355875</v>
      </c>
      <c r="S44" s="35" t="n">
        <f aca="false">IF(S26=0,"",(S10/S26 -1))</f>
        <v>0.0929049245658982</v>
      </c>
      <c r="T44" s="35" t="n">
        <f aca="false">IF(T26=0,"",(T10/T26 -1))</f>
        <v>0.101098753852338</v>
      </c>
      <c r="U44" s="35" t="n">
        <f aca="false">IF(U26=0,"",(U10/U26 -1))</f>
        <v>0.118623873706158</v>
      </c>
      <c r="V44" s="35" t="n">
        <f aca="false">IF(V26=0,"",(V10/V26 -1))</f>
        <v>0.0332117322136853</v>
      </c>
      <c r="W44" s="29"/>
    </row>
    <row collapsed="false" customFormat="false" customHeight="true" hidden="false" ht="15" outlineLevel="0" r="45">
      <c r="A45" s="32" t="s">
        <v>57</v>
      </c>
      <c r="B45" s="32" t="s">
        <v>58</v>
      </c>
      <c r="C45" s="37" t="n">
        <f aca="false">IF(C27=0,"",(C11/C27 -1))</f>
        <v>0.286039883612445</v>
      </c>
      <c r="D45" s="33" t="n">
        <f aca="false">IF(D27=0,"",(D11/D27 -1))</f>
        <v>-0.0668375098081772</v>
      </c>
      <c r="E45" s="33" t="n">
        <f aca="false">IF(E27=0,"",(E11/E27 -1))</f>
        <v>-0.0164320255365779</v>
      </c>
      <c r="F45" s="33" t="n">
        <f aca="false">IF(F27=0,"",(F11/F27 -1))</f>
        <v>-0.0170576449101902</v>
      </c>
      <c r="G45" s="33" t="n">
        <f aca="false">IF(G27=0,"",(G11/G27 -1))</f>
        <v>0.191556993084988</v>
      </c>
      <c r="H45" s="33" t="n">
        <f aca="false">IF(H27=0,"",(H11/H27 -1))</f>
        <v>0.0133183439611972</v>
      </c>
      <c r="I45" s="33" t="n">
        <f aca="false">IF(I27=0,"",(I11/I27 -1))</f>
        <v>-0.00128746263833912</v>
      </c>
      <c r="J45" s="33" t="n">
        <f aca="false">IF(J27=0,"",(J11/J27 -1))</f>
        <v>-0.00781351227192595</v>
      </c>
      <c r="K45" s="33" t="n">
        <f aca="false">IF(K27=0,"",(K11/K27 -1))</f>
        <v>0.102036742637571</v>
      </c>
      <c r="L45" s="33" t="n">
        <f aca="false">IF(L27=0,"",(L11/L27 -1))</f>
        <v>0.0243769576467383</v>
      </c>
      <c r="M45" s="33" t="n">
        <f aca="false">IF(M27=0,"",(M11/M27 -1))</f>
        <v>0.107077419197225</v>
      </c>
      <c r="N45" s="33" t="n">
        <f aca="false">IF(N27=0,"",(N11/N27 -1))</f>
        <v>0.110035949244782</v>
      </c>
      <c r="O45" s="33" t="n">
        <f aca="false">IF(O27=0,"",(O11/O27 -1))</f>
        <v>0.10175743111304</v>
      </c>
      <c r="P45" s="33" t="n">
        <f aca="false">IF(P27=0,"",(P11/P27 -1))</f>
        <v>-0.23438919164396</v>
      </c>
      <c r="Q45" s="33" t="n">
        <f aca="false">IF(Q27=0,"",(Q11/Q27 -1))</f>
        <v>-0.116704024948835</v>
      </c>
      <c r="R45" s="33" t="n">
        <f aca="false">IF(R27=0,"",(R11/R27 -1))</f>
        <v>0.0153563505268997</v>
      </c>
      <c r="S45" s="33" t="n">
        <f aca="false">IF(S27=0,"",(S11/S27 -1))</f>
        <v>0.196151353788071</v>
      </c>
      <c r="T45" s="33" t="n">
        <f aca="false">IF(T27=0,"",(T11/T27 -1))</f>
        <v>0.133473095737247</v>
      </c>
      <c r="U45" s="33" t="n">
        <f aca="false">IF(U27=0,"",(U11/U27 -1))</f>
        <v>0.0833775576390117</v>
      </c>
      <c r="V45" s="33" t="n">
        <f aca="false">IF(V27=0,"",(V11/V27 -1))</f>
        <v>0.054280813948238</v>
      </c>
      <c r="W45" s="29"/>
    </row>
    <row collapsed="false" customFormat="false" customHeight="true" hidden="false" ht="15" outlineLevel="0" r="46">
      <c r="A46" s="36" t="s">
        <v>59</v>
      </c>
      <c r="B46" s="36" t="s">
        <v>60</v>
      </c>
      <c r="C46" s="35" t="n">
        <f aca="false">IF(C28=0,"",(C12/C28 -1))</f>
        <v>0.231775684625218</v>
      </c>
      <c r="D46" s="35" t="n">
        <f aca="false">IF(D28=0,"",(D12/D28 -1))</f>
        <v>-0.044661988429398</v>
      </c>
      <c r="E46" s="35" t="n">
        <f aca="false">IF(E28=0,"",(E12/E28 -1))</f>
        <v>0.0280292254762513</v>
      </c>
      <c r="F46" s="35" t="n">
        <f aca="false">IF(F28=0,"",(F12/F28 -1))</f>
        <v>-0.0159635776855694</v>
      </c>
      <c r="G46" s="35" t="n">
        <f aca="false">IF(G28=0,"",(G12/G28 -1))</f>
        <v>0.029903520735465</v>
      </c>
      <c r="H46" s="35" t="n">
        <f aca="false">IF(H28=0,"",(H12/H28 -1))</f>
        <v>0.000880202787248985</v>
      </c>
      <c r="I46" s="35" t="n">
        <f aca="false">IF(I28=0,"",(I12/I28 -1))</f>
        <v>0.0103505527883745</v>
      </c>
      <c r="J46" s="35" t="n">
        <f aca="false">IF(J28=0,"",(J12/J28 -1))</f>
        <v>0.0287750856088143</v>
      </c>
      <c r="K46" s="35" t="n">
        <f aca="false">IF(K28=0,"",(K12/K28 -1))</f>
        <v>0.0297422476997529</v>
      </c>
      <c r="L46" s="35" t="n">
        <f aca="false">IF(L28=0,"",(L12/L28 -1))</f>
        <v>0.0686931640012543</v>
      </c>
      <c r="M46" s="35" t="n">
        <f aca="false">IF(M28=0,"",(M12/M28 -1))</f>
        <v>0.108779546550893</v>
      </c>
      <c r="N46" s="35" t="n">
        <f aca="false">IF(N28=0,"",(N12/N28 -1))</f>
        <v>0.105759797593845</v>
      </c>
      <c r="O46" s="35" t="n">
        <f aca="false">IF(O28=0,"",(O12/O28 -1))</f>
        <v>0.146094614813824</v>
      </c>
      <c r="P46" s="35" t="n">
        <f aca="false">IF(P28=0,"",(P12/P28 -1))</f>
        <v>-0.279033158990504</v>
      </c>
      <c r="Q46" s="35" t="n">
        <f aca="false">IF(Q28=0,"",(Q12/Q28 -1))</f>
        <v>-0.0886394426166054</v>
      </c>
      <c r="R46" s="35" t="n">
        <f aca="false">IF(R28=0,"",(R12/R28 -1))</f>
        <v>0.0567010309278351</v>
      </c>
      <c r="S46" s="35" t="n">
        <f aca="false">IF(S28=0,"",(S12/S28 -1))</f>
        <v>0.10919740777667</v>
      </c>
      <c r="T46" s="35" t="n">
        <f aca="false">IF(T28=0,"",(T12/T28 -1))</f>
        <v>0.189434819653508</v>
      </c>
      <c r="U46" s="35" t="n">
        <f aca="false">IF(U28=0,"",(U12/U28 -1))</f>
        <v>-0.0130890052356021</v>
      </c>
      <c r="V46" s="35" t="n">
        <f aca="false">IF(V28=0,"",(V12/V28 -1))</f>
        <v>0.0518609144267337</v>
      </c>
      <c r="W46" s="29"/>
    </row>
    <row collapsed="false" customFormat="false" customHeight="true" hidden="false" ht="15" outlineLevel="0" r="47">
      <c r="A47" s="32" t="s">
        <v>61</v>
      </c>
      <c r="B47" s="32" t="s">
        <v>62</v>
      </c>
      <c r="C47" s="33" t="n">
        <f aca="false">IF(C29=0,"",(C13/C29 -1))</f>
        <v>0.231959654631906</v>
      </c>
      <c r="D47" s="33" t="n">
        <f aca="false">IF(D29=0,"",(D13/D29 -1))</f>
        <v>-0.0729664171544023</v>
      </c>
      <c r="E47" s="33" t="n">
        <f aca="false">IF(E29=0,"",(E13/E29 -1))</f>
        <v>0.0386066885144376</v>
      </c>
      <c r="F47" s="33" t="n">
        <f aca="false">IF(F29=0,"",(F13/F29 -1))</f>
        <v>-0.0660326606732976</v>
      </c>
      <c r="G47" s="33" t="n">
        <f aca="false">IF(G29=0,"",(G13/G29 -1))</f>
        <v>0.0293742974896964</v>
      </c>
      <c r="H47" s="33" t="n">
        <f aca="false">IF(H29=0,"",(H13/H29 -1))</f>
        <v>0.0152152137862447</v>
      </c>
      <c r="I47" s="33" t="n">
        <f aca="false">IF(I29=0,"",(I13/I29 -1))</f>
        <v>0.00550756087846294</v>
      </c>
      <c r="J47" s="33" t="n">
        <f aca="false">IF(J29=0,"",(J13/J29 -1))</f>
        <v>0.000925705069229066</v>
      </c>
      <c r="K47" s="33" t="n">
        <f aca="false">IF(K29=0,"",(K13/K29 -1))</f>
        <v>0.0751816363062019</v>
      </c>
      <c r="L47" s="33" t="n">
        <f aca="false">IF(L29=0,"",(L13/L29 -1))</f>
        <v>0.00303791874948223</v>
      </c>
      <c r="M47" s="33" t="n">
        <f aca="false">IF(M29=0,"",(M13/M29 -1))</f>
        <v>0.0846736045411542</v>
      </c>
      <c r="N47" s="33" t="n">
        <f aca="false">IF(N29=0,"",(N13/N29 -1))</f>
        <v>0.193068127679848</v>
      </c>
      <c r="O47" s="33" t="n">
        <f aca="false">IF(O29=0,"",(O13/O29 -1))</f>
        <v>0.185113610935943</v>
      </c>
      <c r="P47" s="33" t="n">
        <f aca="false">IF(P29=0,"",(P13/P29 -1))</f>
        <v>-0.18045366388397</v>
      </c>
      <c r="Q47" s="33" t="n">
        <f aca="false">IF(Q29=0,"",(Q13/Q29 -1))</f>
        <v>-0.119692162289881</v>
      </c>
      <c r="R47" s="33" t="n">
        <f aca="false">IF(R29=0,"",(R13/R29 -1))</f>
        <v>-0.0138870577894968</v>
      </c>
      <c r="S47" s="33" t="n">
        <f aca="false">IF(S29=0,"",(S13/S29 -1))</f>
        <v>0.0908276603367968</v>
      </c>
      <c r="T47" s="33" t="n">
        <f aca="false">IF(T29=0,"",(T13/T29 -1))</f>
        <v>0.11574475463846</v>
      </c>
      <c r="U47" s="33" t="n">
        <f aca="false">IF(U29=0,"",(U13/U29 -1))</f>
        <v>-0.168350168350168</v>
      </c>
      <c r="V47" s="33" t="n">
        <f aca="false">IF(V29=0,"",(V13/V29 -1))</f>
        <v>0.0502650143029191</v>
      </c>
      <c r="W47" s="29"/>
    </row>
    <row collapsed="false" customFormat="false" customHeight="true" hidden="false" ht="15" outlineLevel="0" r="48">
      <c r="A48" s="36" t="s">
        <v>63</v>
      </c>
      <c r="B48" s="36" t="s">
        <v>64</v>
      </c>
      <c r="C48" s="35" t="n">
        <f aca="false">IF(C30=0,"",(C14/C30 -1))</f>
        <v>0.0630028206918118</v>
      </c>
      <c r="D48" s="35" t="n">
        <f aca="false">IF(D30=0,"",(D14/D30 -1))</f>
        <v>-0.0247474911500114</v>
      </c>
      <c r="E48" s="35" t="n">
        <f aca="false">IF(E30=0,"",(E14/E30 -1))</f>
        <v>-0.0246545100687712</v>
      </c>
      <c r="F48" s="35" t="n">
        <f aca="false">IF(F30=0,"",(F14/F30 -1))</f>
        <v>-0.19194853704088</v>
      </c>
      <c r="G48" s="35" t="n">
        <f aca="false">IF(G30=0,"",(G14/G30 -1))</f>
        <v>0.0863683662851196</v>
      </c>
      <c r="H48" s="35" t="n">
        <f aca="false">IF(H30=0,"",(H14/H30 -1))</f>
        <v>-0.0529578104257451</v>
      </c>
      <c r="I48" s="35" t="n">
        <f aca="false">IF(I30=0,"",(I14/I30 -1))</f>
        <v>0.0236665946879724</v>
      </c>
      <c r="J48" s="35" t="n">
        <f aca="false">IF(J30=0,"",(J14/J30 -1))</f>
        <v>0.0251472341655525</v>
      </c>
      <c r="K48" s="35" t="n">
        <f aca="false">IF(K30=0,"",(K14/K30 -1))</f>
        <v>0.104642255247434</v>
      </c>
      <c r="L48" s="35" t="n">
        <f aca="false">IF(L30=0,"",(L14/L30 -1))</f>
        <v>-0.322825843952604</v>
      </c>
      <c r="M48" s="35" t="n">
        <f aca="false">IF(M30=0,"",(M14/M30 -1))</f>
        <v>0.0721193247008687</v>
      </c>
      <c r="N48" s="35" t="n">
        <f aca="false">IF(N30=0,"",(N14/N30 -1))</f>
        <v>0.0300912444185595</v>
      </c>
      <c r="O48" s="35" t="n">
        <f aca="false">IF(O30=0,"",(O14/O30 -1))</f>
        <v>0.420440485028458</v>
      </c>
      <c r="P48" s="35" t="n">
        <f aca="false">IF(P30=0,"",(P14/P30 -1))</f>
        <v>-0.289565826330532</v>
      </c>
      <c r="Q48" s="35" t="n">
        <f aca="false">IF(Q30=0,"",(Q14/Q30 -1))</f>
        <v>-0.582280585106383</v>
      </c>
      <c r="R48" s="35" t="n">
        <f aca="false">IF(R30=0,"",(R14/R30 -1))</f>
        <v>0.256327060350422</v>
      </c>
      <c r="S48" s="35" t="n">
        <f aca="false">IF(S30=0,"",(S14/S30 -1))</f>
        <v>0.100478468899522</v>
      </c>
      <c r="T48" s="35" t="n">
        <f aca="false">IF(T30=0,"",(T14/T30 -1))</f>
        <v>-0.025992438563327</v>
      </c>
      <c r="U48" s="35" t="n">
        <f aca="false">IF(U30=0,"",(U14/U30 -1))</f>
        <v>-0.383734249713631</v>
      </c>
      <c r="V48" s="35" t="n">
        <f aca="false">IF(V30=0,"",(V14/V30 -1))</f>
        <v>-0.0092651562667615</v>
      </c>
      <c r="W48" s="29"/>
    </row>
    <row collapsed="false" customFormat="false" customHeight="true" hidden="false" ht="15" outlineLevel="0" r="49">
      <c r="A49" s="32" t="s">
        <v>65</v>
      </c>
      <c r="B49" s="32" t="s">
        <v>66</v>
      </c>
      <c r="C49" s="33" t="n">
        <f aca="false">IF(C31=0,"",(C15/C31 -1))</f>
        <v>0.1129288949729</v>
      </c>
      <c r="D49" s="33" t="n">
        <f aca="false">IF(D31=0,"",(D15/D31 -1))</f>
        <v>-0.0129819855940053</v>
      </c>
      <c r="E49" s="33" t="n">
        <f aca="false">IF(E31=0,"",(E15/E31 -1))</f>
        <v>2.67857142857143</v>
      </c>
      <c r="F49" s="33" t="n">
        <f aca="false">IF(F31=0,"",(F15/F31 -1))</f>
        <v>-0.875288683602771</v>
      </c>
      <c r="G49" s="33" t="str">
        <f aca="false">IF(G31=0,"",(G15/G31 -1))</f>
        <v/>
      </c>
      <c r="H49" s="33" t="n">
        <f aca="false">IF(H31=0,"",(H15/H31 -1))</f>
        <v>-0.31244087038789</v>
      </c>
      <c r="I49" s="33" t="n">
        <f aca="false">IF(I31=0,"",(I15/I31 -1))</f>
        <v>-0.143880768128404</v>
      </c>
      <c r="J49" s="33" t="n">
        <f aca="false">IF(J31=0,"",(J15/J31 -1))</f>
        <v>0.352048558421851</v>
      </c>
      <c r="K49" s="33" t="n">
        <f aca="false">IF(K31=0,"",(K15/K31 -1))</f>
        <v>-0.0535714285714286</v>
      </c>
      <c r="L49" s="33" t="n">
        <f aca="false">IF(L31=0,"",(L15/L31 -1))</f>
        <v>-0.333333333333333</v>
      </c>
      <c r="M49" s="33" t="n">
        <f aca="false">IF(M31=0,"",(M15/M31 -1))</f>
        <v>-1</v>
      </c>
      <c r="N49" s="33" t="n">
        <f aca="false">IF(N31=0,"",(N15/N31 -1))</f>
        <v>-1</v>
      </c>
      <c r="O49" s="33" t="n">
        <f aca="false">IF(O31=0,"",(O15/O31 -1))</f>
        <v>1.14942528735632</v>
      </c>
      <c r="P49" s="33" t="str">
        <f aca="false">IF(P31=0,"",(P15/P31 -1))</f>
        <v/>
      </c>
      <c r="Q49" s="33" t="n">
        <f aca="false">IF(Q31=0,"",(Q15/Q31 -1))</f>
        <v>-0.908929132209777</v>
      </c>
      <c r="R49" s="33" t="str">
        <f aca="false">IF(R31=0,"",(R15/R31 -1))</f>
        <v/>
      </c>
      <c r="S49" s="33" t="str">
        <f aca="false">IF(S31=0,"",(S15/S31 -1))</f>
        <v/>
      </c>
      <c r="T49" s="33" t="n">
        <f aca="false">IF(T31=0,"",(T15/T31 -1))</f>
        <v>0.233333333333333</v>
      </c>
      <c r="U49" s="33" t="str">
        <f aca="false">IF(U31=0,"",(U15/U31 -1))</f>
        <v/>
      </c>
      <c r="V49" s="33" t="n">
        <f aca="false">IF(V31=0,"",(V15/V31 -1))</f>
        <v>0.0361218272613946</v>
      </c>
      <c r="W49" s="29"/>
    </row>
    <row collapsed="false" customFormat="false" customHeight="true" hidden="true" ht="15" outlineLevel="0" r="50">
      <c r="A50" s="36" t="s">
        <v>67</v>
      </c>
      <c r="B50" s="36" t="s">
        <v>68</v>
      </c>
      <c r="C50" s="35" t="n">
        <f aca="false">IF(C32=0,"",(C16/C32 -1))</f>
        <v>-1</v>
      </c>
      <c r="D50" s="35" t="n">
        <f aca="false">IF(D32=0,"",(D16/D32 -1))</f>
        <v>-1</v>
      </c>
      <c r="E50" s="35" t="n">
        <f aca="false">IF(E32=0,"",(E16/E32 -1))</f>
        <v>-1</v>
      </c>
      <c r="F50" s="35" t="n">
        <f aca="false">IF(F32=0,"",(F16/F32 -1))</f>
        <v>-1</v>
      </c>
      <c r="G50" s="35" t="str">
        <f aca="false">IF(G32=0,"",(G16/G32 -1))</f>
        <v/>
      </c>
      <c r="H50" s="35" t="n">
        <f aca="false">IF(H32=0,"",(H16/H32 -1))</f>
        <v>-1</v>
      </c>
      <c r="I50" s="35" t="n">
        <f aca="false">IF(I32=0,"",(I16/I32 -1))</f>
        <v>-1</v>
      </c>
      <c r="J50" s="35" t="n">
        <f aca="false">IF(J32=0,"",(J16/J32 -1))</f>
        <v>-1</v>
      </c>
      <c r="K50" s="35" t="str">
        <f aca="false">IF(K32=0,"",(K16/K32 -1))</f>
        <v/>
      </c>
      <c r="L50" s="35" t="str">
        <f aca="false">IF(L32=0,"",(L16/L32 -1))</f>
        <v/>
      </c>
      <c r="M50" s="35" t="str">
        <f aca="false">IF(M32=0,"",(M16/M32 -1))</f>
        <v/>
      </c>
      <c r="N50" s="35" t="n">
        <f aca="false">IF(N32=0,"",(N16/N32 -1))</f>
        <v>-1</v>
      </c>
      <c r="O50" s="35" t="str">
        <f aca="false">IF(O32=0,"",(O16/O32 -1))</f>
        <v/>
      </c>
      <c r="P50" s="35" t="str">
        <f aca="false">IF(P32=0,"",(P16/P32 -1))</f>
        <v/>
      </c>
      <c r="Q50" s="35" t="n">
        <f aca="false">IF(Q32=0,"",(Q16/Q32 -1))</f>
        <v>-1</v>
      </c>
      <c r="R50" s="35" t="str">
        <f aca="false">IF(R32=0,"",(R16/R32 -1))</f>
        <v/>
      </c>
      <c r="S50" s="35" t="str">
        <f aca="false">IF(S32=0,"",(S16/S32 -1))</f>
        <v/>
      </c>
      <c r="T50" s="35" t="n">
        <f aca="false">IF(T32=0,"",(T16/T32 -1))</f>
        <v>-1</v>
      </c>
      <c r="U50" s="35" t="str">
        <f aca="false">IF(U32=0,"",(U16/U32 -1))</f>
        <v/>
      </c>
      <c r="V50" s="35" t="n">
        <f aca="false">IF(V32=0,"",(V16/V32 -1))</f>
        <v>-1</v>
      </c>
      <c r="W50" s="29"/>
    </row>
    <row collapsed="false" customFormat="false" customHeight="true" hidden="false" ht="15" outlineLevel="0" r="51">
      <c r="A51" s="25" t="s">
        <v>21</v>
      </c>
      <c r="B51" s="26" t="s">
        <v>42</v>
      </c>
      <c r="C51" s="38" t="n">
        <f aca="false">IF(C33=0,"",(C17/C33 -1))</f>
        <v>0.170073778708729</v>
      </c>
      <c r="D51" s="38" t="n">
        <f aca="false">IF(D33=0,"",(D17/D33 -1))</f>
        <v>-0.0576947332613927</v>
      </c>
      <c r="E51" s="38" t="n">
        <f aca="false">IF(E33=0,"",(E17/E33 -1))</f>
        <v>-0.0129565183541593</v>
      </c>
      <c r="F51" s="38" t="n">
        <f aca="false">IF(F33=0,"",(F17/F33 -1))</f>
        <v>-0.040133799105567</v>
      </c>
      <c r="G51" s="38" t="n">
        <f aca="false">IF(G33=0,"",(G17/G33 -1))</f>
        <v>0.087322534937349</v>
      </c>
      <c r="H51" s="38" t="n">
        <f aca="false">IF(H33=0,"",(H17/H33 -1))</f>
        <v>-0.0138293995227495</v>
      </c>
      <c r="I51" s="38" t="n">
        <f aca="false">IF(I33=0,"",(I17/I33 -1))</f>
        <v>0.00565937912496062</v>
      </c>
      <c r="J51" s="38" t="n">
        <f aca="false">IF(J33=0,"",(J17/J33 -1))</f>
        <v>0.0169386450014848</v>
      </c>
      <c r="K51" s="38" t="n">
        <f aca="false">IF(K33=0,"",(K17/K33 -1))</f>
        <v>0.0598042813242923</v>
      </c>
      <c r="L51" s="38" t="n">
        <f aca="false">IF(L33=0,"",(L17/L33 -1))</f>
        <v>0.0367385862438907</v>
      </c>
      <c r="M51" s="38" t="n">
        <f aca="false">IF(M33=0,"",(M17/M33 -1))</f>
        <v>0.0802336549498255</v>
      </c>
      <c r="N51" s="38" t="n">
        <f aca="false">IF(N33=0,"",(N17/N33 -1))</f>
        <v>0.115718297548619</v>
      </c>
      <c r="O51" s="38" t="n">
        <f aca="false">IF(O33=0,"",(O17/O33 -1))</f>
        <v>0.177165481160765</v>
      </c>
      <c r="P51" s="38" t="n">
        <f aca="false">IF(P33=0,"",(P17/P33 -1))</f>
        <v>-0.00847044154717702</v>
      </c>
      <c r="Q51" s="38" t="n">
        <f aca="false">IF(Q33=0,"",(Q17/Q33 -1))</f>
        <v>-0.201191276249045</v>
      </c>
      <c r="R51" s="38" t="n">
        <f aca="false">IF(R33=0,"",(R17/R33 -1))</f>
        <v>0.0359255506895875</v>
      </c>
      <c r="S51" s="38" t="n">
        <f aca="false">IF(S33=0,"",(S17/S33 -1))</f>
        <v>0.125112104456638</v>
      </c>
      <c r="T51" s="38" t="n">
        <f aca="false">IF(T33=0,"",(T17/T33 -1))</f>
        <v>0.115443810534696</v>
      </c>
      <c r="U51" s="38" t="n">
        <f aca="false">IF(U33=0,"",(U17/U33 -1))</f>
        <v>0.0083578434634477</v>
      </c>
      <c r="V51" s="38" t="n">
        <f aca="false">IF(V33=0,"",(V17/V33 -1))</f>
        <v>0.0383168646296794</v>
      </c>
      <c r="W51" s="39"/>
    </row>
    <row collapsed="false" customFormat="false" customHeight="true" hidden="false" ht="15" outlineLevel="0" r="52">
      <c r="A52" s="25" t="s">
        <v>69</v>
      </c>
      <c r="B52" s="26" t="s">
        <v>70</v>
      </c>
      <c r="C52" s="38" t="n">
        <f aca="false">C17/C34-1</f>
        <v>0.229110984220749</v>
      </c>
      <c r="D52" s="38" t="n">
        <f aca="false">D17/D34-1</f>
        <v>-0.000305468150214594</v>
      </c>
      <c r="E52" s="38" t="n">
        <f aca="false">E17/E34-1</f>
        <v>-0.012793066286813</v>
      </c>
      <c r="F52" s="38" t="n">
        <f aca="false">F17/F34-1</f>
        <v>-0.0401300027784287</v>
      </c>
      <c r="G52" s="38" t="n">
        <f aca="false">G17/G34-1</f>
        <v>0.087322534937349</v>
      </c>
      <c r="H52" s="38" t="n">
        <f aca="false">H17/H34-1</f>
        <v>-0.0136086140106761</v>
      </c>
      <c r="I52" s="38" t="n">
        <f aca="false">I17/I34-1</f>
        <v>0.00732710536514558</v>
      </c>
      <c r="J52" s="38" t="n">
        <f aca="false">J17/J34-1</f>
        <v>0.0169632576007923</v>
      </c>
      <c r="K52" s="38" t="n">
        <f aca="false">K17/K34-1</f>
        <v>0.0598042813242923</v>
      </c>
      <c r="L52" s="38" t="n">
        <f aca="false">L17/L34-1</f>
        <v>0.0367385862438907</v>
      </c>
      <c r="M52" s="38" t="n">
        <f aca="false">M17/M34-1</f>
        <v>0.0802336549498255</v>
      </c>
      <c r="N52" s="38" t="n">
        <f aca="false">N17/N34-1</f>
        <v>0.115736356941106</v>
      </c>
      <c r="O52" s="38" t="n">
        <f aca="false">O17/O34-1</f>
        <v>0.177165481160765</v>
      </c>
      <c r="P52" s="38" t="n">
        <f aca="false">P17/P34-1</f>
        <v>-0.00847044154717702</v>
      </c>
      <c r="Q52" s="38" t="n">
        <f aca="false">Q17/Q34-1</f>
        <v>-0.193401751352557</v>
      </c>
      <c r="R52" s="38" t="n">
        <f aca="false">R17/R34-1</f>
        <v>0.0359255506895875</v>
      </c>
      <c r="S52" s="38" t="n">
        <f aca="false">S17/S34-1</f>
        <v>0.125112104456638</v>
      </c>
      <c r="T52" s="38" t="n">
        <f aca="false">T17/T34-1</f>
        <v>0.119573323389975</v>
      </c>
      <c r="U52" s="38" t="n">
        <f aca="false">U17/U34-1</f>
        <v>0.0083578434634477</v>
      </c>
      <c r="V52" s="38" t="n">
        <f aca="false">V17/V34-1</f>
        <v>0.0567840143375582</v>
      </c>
      <c r="W52" s="39"/>
    </row>
    <row collapsed="false" customFormat="false" customHeight="true" hidden="false" ht="15" outlineLevel="0" r="5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collapsed="false" customFormat="false" customHeight="true" hidden="false" ht="15" outlineLevel="0" r="54">
      <c r="A54" s="40" t="s">
        <v>77</v>
      </c>
      <c r="B54" s="40"/>
      <c r="C54" s="6" t="s">
        <v>78</v>
      </c>
      <c r="D54" s="6"/>
      <c r="E54" s="6"/>
      <c r="F54" s="41" t="s">
        <v>79</v>
      </c>
      <c r="G54" s="41"/>
      <c r="H54" s="41"/>
      <c r="I54" s="6" t="s">
        <v>80</v>
      </c>
      <c r="J54" s="6"/>
      <c r="K54" s="6"/>
      <c r="L54" s="6" t="s">
        <v>81</v>
      </c>
      <c r="M54" s="6"/>
      <c r="N54" s="6"/>
      <c r="O54" s="6" t="s">
        <v>82</v>
      </c>
      <c r="P54" s="6"/>
      <c r="Q54" s="6"/>
      <c r="R54" s="6" t="s">
        <v>83</v>
      </c>
      <c r="S54" s="6"/>
      <c r="T54" s="6"/>
      <c r="U54" s="6" t="s">
        <v>84</v>
      </c>
      <c r="V54" s="6"/>
      <c r="W54" s="6"/>
    </row>
    <row collapsed="false" customFormat="false" customHeight="true" hidden="false" ht="15" outlineLevel="0" r="55">
      <c r="A55" s="40"/>
      <c r="B55" s="40"/>
      <c r="C55" s="6" t="s">
        <v>85</v>
      </c>
      <c r="D55" s="6"/>
      <c r="E55" s="6"/>
      <c r="F55" s="41" t="s">
        <v>86</v>
      </c>
      <c r="G55" s="41"/>
      <c r="H55" s="41"/>
      <c r="I55" s="6" t="s">
        <v>87</v>
      </c>
      <c r="J55" s="6"/>
      <c r="K55" s="6"/>
      <c r="L55" s="6" t="s">
        <v>88</v>
      </c>
      <c r="M55" s="6"/>
      <c r="N55" s="6"/>
      <c r="O55" s="6" t="s">
        <v>89</v>
      </c>
      <c r="P55" s="6"/>
      <c r="Q55" s="6"/>
      <c r="R55" s="6" t="s">
        <v>90</v>
      </c>
      <c r="S55" s="6"/>
      <c r="T55" s="6"/>
      <c r="U55" s="6" t="s">
        <v>91</v>
      </c>
      <c r="V55" s="6"/>
      <c r="W55" s="6"/>
    </row>
    <row collapsed="false" customFormat="false" customHeight="true" hidden="false" ht="15" outlineLevel="0" r="56">
      <c r="A56" s="40"/>
      <c r="B56" s="40"/>
      <c r="C56" s="4" t="n">
        <v>2015</v>
      </c>
      <c r="D56" s="4" t="n">
        <v>2014</v>
      </c>
      <c r="E56" s="4" t="s">
        <v>92</v>
      </c>
      <c r="F56" s="4" t="n">
        <v>2015</v>
      </c>
      <c r="G56" s="4" t="n">
        <v>2014</v>
      </c>
      <c r="H56" s="42" t="s">
        <v>92</v>
      </c>
      <c r="I56" s="4" t="n">
        <v>2015</v>
      </c>
      <c r="J56" s="4" t="n">
        <v>2014</v>
      </c>
      <c r="K56" s="4" t="s">
        <v>92</v>
      </c>
      <c r="L56" s="4" t="n">
        <v>2015</v>
      </c>
      <c r="M56" s="4" t="n">
        <v>2014</v>
      </c>
      <c r="N56" s="4" t="s">
        <v>92</v>
      </c>
      <c r="O56" s="4" t="n">
        <v>2015</v>
      </c>
      <c r="P56" s="4" t="n">
        <v>2014</v>
      </c>
      <c r="Q56" s="4" t="s">
        <v>92</v>
      </c>
      <c r="R56" s="4" t="n">
        <v>2015</v>
      </c>
      <c r="S56" s="4" t="n">
        <v>2014</v>
      </c>
      <c r="T56" s="4" t="s">
        <v>92</v>
      </c>
      <c r="U56" s="4" t="n">
        <v>2015</v>
      </c>
      <c r="V56" s="4" t="n">
        <v>2014</v>
      </c>
      <c r="W56" s="4" t="s">
        <v>92</v>
      </c>
    </row>
    <row collapsed="false" customFormat="false" customHeight="true" hidden="false" ht="15" outlineLevel="0" r="57">
      <c r="A57" s="32" t="s">
        <v>44</v>
      </c>
      <c r="B57" s="32" t="s">
        <v>45</v>
      </c>
      <c r="C57" s="43" t="n">
        <f aca="false">V5-C5</f>
        <v>80564</v>
      </c>
      <c r="D57" s="43" t="n">
        <f aca="false">V21-C21</f>
        <v>64757</v>
      </c>
      <c r="E57" s="33" t="n">
        <f aca="false">IF(D57=0,"",(C57-D57)/D57)</f>
        <v>0.24409716324104</v>
      </c>
      <c r="F57" s="43" t="n">
        <f aca="false">E5+F5+G5</f>
        <v>76</v>
      </c>
      <c r="G57" s="43" t="n">
        <f aca="false">E21+F21+G21</f>
        <v>991</v>
      </c>
      <c r="H57" s="33" t="n">
        <f aca="false">IF(G57=0,"",(F57-G57)/G57)</f>
        <v>-0.923309788092836</v>
      </c>
      <c r="I57" s="43" t="n">
        <f aca="false">SUM(H5+I5)</f>
        <v>2558</v>
      </c>
      <c r="J57" s="43" t="n">
        <f aca="false">H21+I21</f>
        <v>1693</v>
      </c>
      <c r="K57" s="33" t="n">
        <f aca="false">IF(J57=0,"",(I57-J57)/J57)</f>
        <v>0.510927347903131</v>
      </c>
      <c r="L57" s="43" t="n">
        <f aca="false">SUM(J5+L5+M5+K5)</f>
        <v>0</v>
      </c>
      <c r="M57" s="43" t="n">
        <f aca="false">J21+K21+L21+M21</f>
        <v>6</v>
      </c>
      <c r="N57" s="33" t="n">
        <f aca="false">IF(M57=0,"",(L57-M57)/M57)</f>
        <v>-1</v>
      </c>
      <c r="O57" s="43" t="n">
        <f aca="false">SUM(N5+O5)</f>
        <v>0</v>
      </c>
      <c r="P57" s="43" t="n">
        <f aca="false">N21+O21</f>
        <v>0</v>
      </c>
      <c r="Q57" s="33" t="str">
        <f aca="false">IF(P57=0,"",(O57-P57)/P57)</f>
        <v/>
      </c>
      <c r="R57" s="43" t="n">
        <f aca="false">SUM(Q5+P5)</f>
        <v>0</v>
      </c>
      <c r="S57" s="43" t="n">
        <f aca="false">P21+Q21</f>
        <v>4</v>
      </c>
      <c r="T57" s="33" t="n">
        <f aca="false">IF(S57=0,"",(R57-S57)/S57)</f>
        <v>-1</v>
      </c>
      <c r="U57" s="43" t="n">
        <f aca="false">SUM(R5:U5)</f>
        <v>234</v>
      </c>
      <c r="V57" s="43" t="n">
        <f aca="false">SUM(R21:U21)</f>
        <v>113</v>
      </c>
      <c r="W57" s="33" t="n">
        <f aca="false">IF(V57=0,"",(U57-V57)/V57)</f>
        <v>1.07079646017699</v>
      </c>
    </row>
    <row collapsed="false" customFormat="false" customHeight="true" hidden="false" ht="15" outlineLevel="0" r="58">
      <c r="A58" s="36" t="s">
        <v>47</v>
      </c>
      <c r="B58" s="36" t="s">
        <v>48</v>
      </c>
      <c r="C58" s="44" t="n">
        <f aca="false">V6-C6</f>
        <v>70555</v>
      </c>
      <c r="D58" s="44" t="n">
        <f aca="false">V22-C22</f>
        <v>59732</v>
      </c>
      <c r="E58" s="35" t="n">
        <f aca="false">IF(D58=0,"",(C58-D58)/D58)</f>
        <v>0.181192660550459</v>
      </c>
      <c r="F58" s="44" t="n">
        <f aca="false">E6+F6+G6</f>
        <v>28</v>
      </c>
      <c r="G58" s="44" t="n">
        <f aca="false">E22+F22+G22</f>
        <v>1125</v>
      </c>
      <c r="H58" s="35" t="n">
        <f aca="false">IF(G58=0,"",(F58-G58)/G58)</f>
        <v>-0.975111111111111</v>
      </c>
      <c r="I58" s="44" t="n">
        <f aca="false">SUM(H6+I6)</f>
        <v>2125</v>
      </c>
      <c r="J58" s="44" t="n">
        <f aca="false">H22+I22</f>
        <v>1372</v>
      </c>
      <c r="K58" s="35" t="n">
        <f aca="false">IF(J58=0,"",(I58-J58)/J58)</f>
        <v>0.548833819241983</v>
      </c>
      <c r="L58" s="44" t="n">
        <f aca="false">SUM(J6+L6+M6+K6)</f>
        <v>0</v>
      </c>
      <c r="M58" s="44" t="n">
        <f aca="false">J22+K22+L22+M22</f>
        <v>5</v>
      </c>
      <c r="N58" s="35" t="n">
        <f aca="false">IF(M58=0,"",(L58-M58)/M58)</f>
        <v>-1</v>
      </c>
      <c r="O58" s="44" t="n">
        <f aca="false">SUM(N6+O6)</f>
        <v>0</v>
      </c>
      <c r="P58" s="44" t="n">
        <f aca="false">N22+O22</f>
        <v>0</v>
      </c>
      <c r="Q58" s="35" t="str">
        <f aca="false">IF(P58=0,"",(O58-P58)/P58)</f>
        <v/>
      </c>
      <c r="R58" s="44" t="n">
        <f aca="false">SUM(Q6+P6)</f>
        <v>38</v>
      </c>
      <c r="S58" s="44" t="n">
        <f aca="false">P22+Q22</f>
        <v>237</v>
      </c>
      <c r="T58" s="35" t="n">
        <f aca="false">IF(S58=0,"",(R58-S58)/S58)</f>
        <v>-0.839662447257384</v>
      </c>
      <c r="U58" s="44" t="n">
        <f aca="false">SUM(R6:U6)</f>
        <v>0</v>
      </c>
      <c r="V58" s="44" t="n">
        <f aca="false">SUM(R22:U22)</f>
        <v>292</v>
      </c>
      <c r="W58" s="35" t="n">
        <f aca="false">IF(V58=0,"",(U58-V58)/V58)</f>
        <v>-1</v>
      </c>
    </row>
    <row collapsed="false" customFormat="false" customHeight="true" hidden="false" ht="15" outlineLevel="0" r="59">
      <c r="A59" s="32" t="s">
        <v>49</v>
      </c>
      <c r="B59" s="32" t="s">
        <v>50</v>
      </c>
      <c r="C59" s="43" t="n">
        <f aca="false">V7-C7</f>
        <v>107360</v>
      </c>
      <c r="D59" s="43" t="n">
        <f aca="false">V23-C23</f>
        <v>78582</v>
      </c>
      <c r="E59" s="33" t="n">
        <f aca="false">IF(D59=0,"",(C59-D59)/D59)</f>
        <v>0.366216181822809</v>
      </c>
      <c r="F59" s="43" t="n">
        <f aca="false">E7+F7+G7</f>
        <v>2490</v>
      </c>
      <c r="G59" s="43" t="n">
        <f aca="false">E23+F23+G23</f>
        <v>1304</v>
      </c>
      <c r="H59" s="33" t="n">
        <f aca="false">IF(G59=0,"",(F59-G59)/G59)</f>
        <v>0.909509202453988</v>
      </c>
      <c r="I59" s="43" t="n">
        <f aca="false">SUM(H7+I7)</f>
        <v>13449</v>
      </c>
      <c r="J59" s="43" t="n">
        <f aca="false">H23+I23</f>
        <v>3018</v>
      </c>
      <c r="K59" s="33" t="n">
        <f aca="false">IF(J59=0,"",(I59-J59)/J59)</f>
        <v>3.45626242544732</v>
      </c>
      <c r="L59" s="43" t="n">
        <f aca="false">SUM(J7+L7+M7+K7)</f>
        <v>2511</v>
      </c>
      <c r="M59" s="43" t="n">
        <f aca="false">J23+K23+L23+M23</f>
        <v>808</v>
      </c>
      <c r="N59" s="33" t="n">
        <f aca="false">IF(M59=0,"",(L59-M59)/M59)</f>
        <v>2.10767326732673</v>
      </c>
      <c r="O59" s="43" t="n">
        <f aca="false">SUM(N7+O7)</f>
        <v>172</v>
      </c>
      <c r="P59" s="43" t="n">
        <f aca="false">N23+O23</f>
        <v>2</v>
      </c>
      <c r="Q59" s="33" t="n">
        <f aca="false">IF(P59=0,"",(O59-P59)/P59)</f>
        <v>85</v>
      </c>
      <c r="R59" s="43" t="n">
        <f aca="false">SUM(Q7+P7)</f>
        <v>1476</v>
      </c>
      <c r="S59" s="43" t="n">
        <f aca="false">P23+Q23</f>
        <v>1344</v>
      </c>
      <c r="T59" s="33" t="n">
        <f aca="false">IF(S59=0,"",(R59-S59)/S59)</f>
        <v>0.0982142857142857</v>
      </c>
      <c r="U59" s="43" t="n">
        <f aca="false">SUM(R7:U7)</f>
        <v>0</v>
      </c>
      <c r="V59" s="43" t="n">
        <f aca="false">SUM(R23:U23)</f>
        <v>0</v>
      </c>
      <c r="W59" s="33" t="str">
        <f aca="false">IF(V59=0,"",(U59-V59)/V59)</f>
        <v/>
      </c>
    </row>
    <row collapsed="false" customFormat="false" customHeight="true" hidden="false" ht="15" outlineLevel="0" r="60">
      <c r="A60" s="34" t="s">
        <v>51</v>
      </c>
      <c r="B60" s="34" t="s">
        <v>52</v>
      </c>
      <c r="C60" s="45" t="n">
        <f aca="false">V8-C8</f>
        <v>397621</v>
      </c>
      <c r="D60" s="44" t="n">
        <f aca="false">V24-C24</f>
        <v>408274</v>
      </c>
      <c r="E60" s="46" t="n">
        <f aca="false">IF(D60=0,"",(C60-D60)/D60)</f>
        <v>-0.0260927710312192</v>
      </c>
      <c r="F60" s="45" t="n">
        <f aca="false">E8+F8+G8</f>
        <v>79483</v>
      </c>
      <c r="G60" s="44" t="n">
        <f aca="false">E24+F24+G24</f>
        <v>82000</v>
      </c>
      <c r="H60" s="47" t="n">
        <f aca="false">IF(G60=0,"",(F60-G60)/G60)</f>
        <v>-0.0306951219512195</v>
      </c>
      <c r="I60" s="45" t="n">
        <f aca="false">SUM(H8+I8)</f>
        <v>149339</v>
      </c>
      <c r="J60" s="44" t="n">
        <f aca="false">H24+I24</f>
        <v>158544</v>
      </c>
      <c r="K60" s="47" t="n">
        <f aca="false">IF(J60=0,"",(I60-J60)/J60)</f>
        <v>-0.0580595922898375</v>
      </c>
      <c r="L60" s="45" t="n">
        <f aca="false">SUM(J8+L8+M8+K8)</f>
        <v>32706</v>
      </c>
      <c r="M60" s="44" t="n">
        <f aca="false">J24+K24+L24+M24</f>
        <v>35574</v>
      </c>
      <c r="N60" s="47" t="n">
        <f aca="false">IF(M60=0,"",(L60-M60)/M60)</f>
        <v>-0.0806206780232754</v>
      </c>
      <c r="O60" s="45" t="n">
        <f aca="false">SUM(N8+O8)</f>
        <v>9202</v>
      </c>
      <c r="P60" s="44" t="n">
        <f aca="false">N24+O24</f>
        <v>6197</v>
      </c>
      <c r="Q60" s="47" t="n">
        <f aca="false">IF(P60=0,"",(O60-P60)/P60)</f>
        <v>0.484912054219784</v>
      </c>
      <c r="R60" s="44" t="n">
        <f aca="false">SUM(Q8+P8)</f>
        <v>6990</v>
      </c>
      <c r="S60" s="44" t="n">
        <f aca="false">P24+Q24</f>
        <v>5462</v>
      </c>
      <c r="T60" s="47" t="n">
        <f aca="false">IF(S60=0,"",(R60-S60)/S60)</f>
        <v>0.279751006957159</v>
      </c>
      <c r="U60" s="44" t="n">
        <f aca="false">SUM(R8:U8)</f>
        <v>4649</v>
      </c>
      <c r="V60" s="44" t="n">
        <f aca="false">SUM(R24:U24)</f>
        <v>4633</v>
      </c>
      <c r="W60" s="35" t="n">
        <f aca="false">IF(V60=0,"",(U60-V60)/V60)</f>
        <v>0.00345348586229225</v>
      </c>
    </row>
    <row collapsed="false" customFormat="false" customHeight="true" hidden="false" ht="15" outlineLevel="0" r="61">
      <c r="A61" s="32" t="s">
        <v>53</v>
      </c>
      <c r="B61" s="32" t="s">
        <v>54</v>
      </c>
      <c r="C61" s="43" t="n">
        <f aca="false">V9-C9</f>
        <v>1324997</v>
      </c>
      <c r="D61" s="43" t="n">
        <f aca="false">V25-C25</f>
        <v>1304001</v>
      </c>
      <c r="E61" s="33" t="n">
        <f aca="false">IF(D61=0,"",(C61-D61)/D61)</f>
        <v>0.0161012146463078</v>
      </c>
      <c r="F61" s="43" t="n">
        <f aca="false">E9+F9+G9</f>
        <v>361670</v>
      </c>
      <c r="G61" s="43" t="n">
        <f aca="false">E25+F25+G25</f>
        <v>364934</v>
      </c>
      <c r="H61" s="33" t="n">
        <f aca="false">IF(G61=0,"",(F61-G61)/G61)</f>
        <v>-0.00894408303967293</v>
      </c>
      <c r="I61" s="43" t="n">
        <f aca="false">SUM(H9+I9)</f>
        <v>435373</v>
      </c>
      <c r="J61" s="43" t="n">
        <f aca="false">H25+I25</f>
        <v>449697</v>
      </c>
      <c r="K61" s="33" t="n">
        <f aca="false">IF(J61=0,"",(I61-J61)/J61)</f>
        <v>-0.0318525585005014</v>
      </c>
      <c r="L61" s="43" t="n">
        <f aca="false">SUM(J9+L9+M9+K9)</f>
        <v>238057</v>
      </c>
      <c r="M61" s="43" t="n">
        <f aca="false">J25+K25+L25+M25</f>
        <v>230545</v>
      </c>
      <c r="N61" s="33" t="n">
        <f aca="false">IF(M61=0,"",(L61-M61)/M61)</f>
        <v>0.0325836604567438</v>
      </c>
      <c r="O61" s="43" t="n">
        <f aca="false">SUM(N9+O9)</f>
        <v>60504</v>
      </c>
      <c r="P61" s="43" t="n">
        <f aca="false">N25+O25</f>
        <v>50867</v>
      </c>
      <c r="Q61" s="33" t="n">
        <f aca="false">IF(P61=0,"",(O61-P61)/P61)</f>
        <v>0.189454852851554</v>
      </c>
      <c r="R61" s="43" t="n">
        <f aca="false">SUM(Q9+P9)</f>
        <v>29612</v>
      </c>
      <c r="S61" s="43" t="n">
        <f aca="false">P25+Q25</f>
        <v>12869</v>
      </c>
      <c r="T61" s="33" t="n">
        <f aca="false">IF(S61=0,"",(R61-S61)/S61)</f>
        <v>1.30103349133577</v>
      </c>
      <c r="U61" s="43" t="n">
        <f aca="false">SUM(R9:U9)</f>
        <v>53091</v>
      </c>
      <c r="V61" s="43" t="n">
        <f aca="false">SUM(R25:U25)</f>
        <v>50255</v>
      </c>
      <c r="W61" s="33" t="n">
        <f aca="false">IF(V61=0,"",(U61-V61)/V61)</f>
        <v>0.0564321958014128</v>
      </c>
    </row>
    <row collapsed="false" customFormat="false" customHeight="true" hidden="false" ht="15" outlineLevel="0" r="62">
      <c r="A62" s="36" t="s">
        <v>55</v>
      </c>
      <c r="B62" s="36" t="s">
        <v>56</v>
      </c>
      <c r="C62" s="44" t="n">
        <f aca="false">V10-C10</f>
        <v>1892754</v>
      </c>
      <c r="D62" s="44" t="n">
        <f aca="false">V26-C26</f>
        <v>1920727</v>
      </c>
      <c r="E62" s="35" t="n">
        <f aca="false">IF(D62=0,"",(C62-D62)/D62)</f>
        <v>-0.0145637563276822</v>
      </c>
      <c r="F62" s="44" t="n">
        <f aca="false">E10+F10+G10</f>
        <v>502701</v>
      </c>
      <c r="G62" s="44" t="n">
        <f aca="false">E26+F26+G26</f>
        <v>541819</v>
      </c>
      <c r="H62" s="35" t="n">
        <f aca="false">IF(G62=0,"",(F62-G62)/G62)</f>
        <v>-0.0721975419835775</v>
      </c>
      <c r="I62" s="44" t="n">
        <f aca="false">SUM(H10+I10)</f>
        <v>576050</v>
      </c>
      <c r="J62" s="44" t="n">
        <f aca="false">H26+I26</f>
        <v>598549</v>
      </c>
      <c r="K62" s="35" t="n">
        <f aca="false">IF(J62=0,"",(I62-J62)/J62)</f>
        <v>-0.0375892366372678</v>
      </c>
      <c r="L62" s="44" t="n">
        <f aca="false">SUM(J10+L10+M10+K10)</f>
        <v>398987</v>
      </c>
      <c r="M62" s="44" t="n">
        <f aca="false">J26+K26+L26+M26</f>
        <v>380138</v>
      </c>
      <c r="N62" s="35" t="n">
        <f aca="false">IF(M62=0,"",(L62-M62)/M62)</f>
        <v>0.0495846245310913</v>
      </c>
      <c r="O62" s="44" t="n">
        <f aca="false">SUM(N10+O10)</f>
        <v>105704</v>
      </c>
      <c r="P62" s="44" t="n">
        <f aca="false">N26+O26</f>
        <v>91873</v>
      </c>
      <c r="Q62" s="35" t="n">
        <f aca="false">IF(P62=0,"",(O62-P62)/P62)</f>
        <v>0.150544773763783</v>
      </c>
      <c r="R62" s="44" t="n">
        <f aca="false">SUM(Q10+P10)</f>
        <v>26482</v>
      </c>
      <c r="S62" s="44" t="n">
        <f aca="false">P26+Q26</f>
        <v>31832</v>
      </c>
      <c r="T62" s="35" t="n">
        <f aca="false">IF(S62=0,"",(R62-S62)/S62)</f>
        <v>-0.168069866800704</v>
      </c>
      <c r="U62" s="44" t="n">
        <f aca="false">SUM(R10:U10)</f>
        <v>88084</v>
      </c>
      <c r="V62" s="44" t="n">
        <f aca="false">SUM(R26:U26)</f>
        <v>80119</v>
      </c>
      <c r="W62" s="35" t="n">
        <f aca="false">IF(V62=0,"",(U62-V62)/V62)</f>
        <v>0.0994146207516319</v>
      </c>
    </row>
    <row collapsed="false" customFormat="false" customHeight="true" hidden="false" ht="15" outlineLevel="0" r="63">
      <c r="A63" s="32" t="s">
        <v>57</v>
      </c>
      <c r="B63" s="32" t="s">
        <v>58</v>
      </c>
      <c r="C63" s="43" t="n">
        <f aca="false">V11-C11</f>
        <v>2431630</v>
      </c>
      <c r="D63" s="43" t="n">
        <f aca="false">V27-C27</f>
        <v>2409636</v>
      </c>
      <c r="E63" s="33" t="n">
        <f aca="false">IF(D63=0,"",(C63-D63)/D63)</f>
        <v>0.00912751967517086</v>
      </c>
      <c r="F63" s="43" t="n">
        <f aca="false">E11+F11+G11</f>
        <v>655999</v>
      </c>
      <c r="G63" s="43" t="n">
        <f aca="false">E27+F27+G27</f>
        <v>663310</v>
      </c>
      <c r="H63" s="33" t="n">
        <f aca="false">IF(G63=0,"",(F63-G63)/G63)</f>
        <v>-0.0110219957485942</v>
      </c>
      <c r="I63" s="43" t="n">
        <f aca="false">SUM(H11+I11)</f>
        <v>739530</v>
      </c>
      <c r="J63" s="43" t="n">
        <f aca="false">H27+I27</f>
        <v>732665</v>
      </c>
      <c r="K63" s="33" t="n">
        <f aca="false">IF(J63=0,"",(I63-J63)/J63)</f>
        <v>0.00936990302525711</v>
      </c>
      <c r="L63" s="43" t="n">
        <f aca="false">SUM(J11+L11+M11+K11)</f>
        <v>505253</v>
      </c>
      <c r="M63" s="43" t="n">
        <f aca="false">J27+K27+L27+M27</f>
        <v>487294</v>
      </c>
      <c r="N63" s="33" t="n">
        <f aca="false">IF(M63=0,"",(L63-M63)/M63)</f>
        <v>0.0368545477678773</v>
      </c>
      <c r="O63" s="43" t="n">
        <f aca="false">SUM(N11+O11)</f>
        <v>164447</v>
      </c>
      <c r="P63" s="43" t="n">
        <f aca="false">N27+O27</f>
        <v>148730</v>
      </c>
      <c r="Q63" s="33" t="n">
        <f aca="false">IF(P63=0,"",(O63-P63)/P63)</f>
        <v>0.105674712566395</v>
      </c>
      <c r="R63" s="43" t="n">
        <f aca="false">SUM(Q11+P11)</f>
        <v>31614</v>
      </c>
      <c r="S63" s="43" t="n">
        <f aca="false">P27+Q27</f>
        <v>38138</v>
      </c>
      <c r="T63" s="33" t="n">
        <f aca="false">IF(S63=0,"",(R63-S63)/S63)</f>
        <v>-0.171062981802926</v>
      </c>
      <c r="U63" s="43" t="n">
        <f aca="false">SUM(R11:U11)</f>
        <v>111205</v>
      </c>
      <c r="V63" s="43" t="n">
        <f aca="false">SUM(R27:U27)</f>
        <v>99903</v>
      </c>
      <c r="W63" s="33" t="n">
        <f aca="false">IF(V63=0,"",(U63-V63)/V63)</f>
        <v>0.113129735843768</v>
      </c>
    </row>
    <row collapsed="false" customFormat="false" customHeight="true" hidden="false" ht="15" outlineLevel="0" r="64">
      <c r="A64" s="34" t="s">
        <v>59</v>
      </c>
      <c r="B64" s="34" t="s">
        <v>60</v>
      </c>
      <c r="C64" s="45" t="n">
        <f aca="false">V12-C12</f>
        <v>2448751</v>
      </c>
      <c r="D64" s="44" t="n">
        <f aca="false">V28-C28</f>
        <v>2406429</v>
      </c>
      <c r="E64" s="47" t="n">
        <f aca="false">IF(D64=0,"",(C64-D64)/D64)</f>
        <v>0.0175870553421688</v>
      </c>
      <c r="F64" s="45" t="n">
        <f aca="false">E12+F12+G12</f>
        <v>665177</v>
      </c>
      <c r="G64" s="44" t="n">
        <f aca="false">E28+F28+G28</f>
        <v>656658</v>
      </c>
      <c r="H64" s="47" t="n">
        <f aca="false">IF(G64=0,"",(F64-G64)/G64)</f>
        <v>0.0129732676674921</v>
      </c>
      <c r="I64" s="45" t="n">
        <f aca="false">SUM(H12+I12)</f>
        <v>740268</v>
      </c>
      <c r="J64" s="44" t="n">
        <f aca="false">H28+I28</f>
        <v>737913</v>
      </c>
      <c r="K64" s="35" t="n">
        <f aca="false">IF(J64=0,"",(I64-J64)/J64)</f>
        <v>0.00319143313642665</v>
      </c>
      <c r="L64" s="45" t="n">
        <f aca="false">SUM(J12+L12+M12+K12)</f>
        <v>503399</v>
      </c>
      <c r="M64" s="44" t="n">
        <f aca="false">J28+K28+L28+M28</f>
        <v>483979</v>
      </c>
      <c r="N64" s="47" t="n">
        <f aca="false">IF(M64=0,"",(L64-M64)/M64)</f>
        <v>0.0401257079336087</v>
      </c>
      <c r="O64" s="45" t="n">
        <f aca="false">SUM(N12+O12)</f>
        <v>179878</v>
      </c>
      <c r="P64" s="44" t="n">
        <f aca="false">N28+O28</f>
        <v>159675</v>
      </c>
      <c r="Q64" s="47" t="n">
        <f aca="false">IF(P64=0,"",(O64-P64)/P64)</f>
        <v>0.126525755440739</v>
      </c>
      <c r="R64" s="45" t="n">
        <f aca="false">SUM(Q12+P12)</f>
        <v>33034</v>
      </c>
      <c r="S64" s="44" t="n">
        <f aca="false">P28+Q28</f>
        <v>40361</v>
      </c>
      <c r="T64" s="47" t="n">
        <f aca="false">IF(S64=0,"",(R64-S64)/S64)</f>
        <v>-0.181536631897128</v>
      </c>
      <c r="U64" s="45" t="n">
        <f aca="false">SUM(R12:U12)</f>
        <v>112984</v>
      </c>
      <c r="V64" s="44" t="n">
        <f aca="false">SUM(R28:U28)</f>
        <v>103827</v>
      </c>
      <c r="W64" s="47" t="n">
        <f aca="false">IF(V64=0,"",(U64-V64)/V64)</f>
        <v>0.0881947855567434</v>
      </c>
    </row>
    <row collapsed="false" customFormat="false" customHeight="true" hidden="false" ht="15" outlineLevel="0" r="65">
      <c r="A65" s="32" t="s">
        <v>61</v>
      </c>
      <c r="B65" s="32" t="s">
        <v>62</v>
      </c>
      <c r="C65" s="43" t="n">
        <f aca="false">V13-C13</f>
        <v>1763377</v>
      </c>
      <c r="D65" s="43" t="n">
        <f aca="false">V29-C29</f>
        <v>1744983</v>
      </c>
      <c r="E65" s="33" t="n">
        <f aca="false">IF(D65=0,"",(C65-D65)/D65)</f>
        <v>0.0105410769044741</v>
      </c>
      <c r="F65" s="43" t="n">
        <f aca="false">E13+F13+G13</f>
        <v>491979</v>
      </c>
      <c r="G65" s="43" t="n">
        <f aca="false">E29+F29+G29</f>
        <v>490665</v>
      </c>
      <c r="H65" s="33" t="n">
        <f aca="false">IF(G65=0,"",(F65-G65)/G65)</f>
        <v>0.00267799822689615</v>
      </c>
      <c r="I65" s="43" t="n">
        <f aca="false">SUM(H13+I13)</f>
        <v>573118</v>
      </c>
      <c r="J65" s="43" t="n">
        <f aca="false">H29+I29</f>
        <v>565921</v>
      </c>
      <c r="K65" s="33" t="n">
        <f aca="false">IF(J65=0,"",(I65-J65)/J65)</f>
        <v>0.0127173227358589</v>
      </c>
      <c r="L65" s="43" t="n">
        <f aca="false">SUM(J13+L13+M13+K13)</f>
        <v>346776</v>
      </c>
      <c r="M65" s="43" t="n">
        <f aca="false">J29+K29+L29+M29</f>
        <v>336857</v>
      </c>
      <c r="N65" s="33" t="n">
        <f aca="false">IF(M65=0,"",(L65-M65)/M65)</f>
        <v>0.0294457291966621</v>
      </c>
      <c r="O65" s="43" t="n">
        <f aca="false">SUM(N13+O13)</f>
        <v>98327</v>
      </c>
      <c r="P65" s="43" t="n">
        <f aca="false">N29+O29</f>
        <v>82743</v>
      </c>
      <c r="Q65" s="33" t="n">
        <f aca="false">IF(P65=0,"",(O65-P65)/P65)</f>
        <v>0.188342216259986</v>
      </c>
      <c r="R65" s="43" t="n">
        <f aca="false">SUM(Q13+P13)</f>
        <v>22759</v>
      </c>
      <c r="S65" s="43" t="n">
        <f aca="false">P29+Q29</f>
        <v>26672</v>
      </c>
      <c r="T65" s="33" t="n">
        <f aca="false">IF(S65=0,"",(R65-S65)/S65)</f>
        <v>-0.146708158368326</v>
      </c>
      <c r="U65" s="43" t="n">
        <f aca="false">SUM(R13:U13)</f>
        <v>70285</v>
      </c>
      <c r="V65" s="43" t="n">
        <f aca="false">SUM(R29:U29)</f>
        <v>69388</v>
      </c>
      <c r="W65" s="33" t="n">
        <f aca="false">IF(V65=0,"",(U65-V65)/V65)</f>
        <v>0.0129273073153859</v>
      </c>
    </row>
    <row collapsed="false" customFormat="false" customHeight="true" hidden="false" ht="15" outlineLevel="0" r="66">
      <c r="A66" s="34" t="s">
        <v>63</v>
      </c>
      <c r="B66" s="34" t="s">
        <v>64</v>
      </c>
      <c r="C66" s="45" t="n">
        <f aca="false">V14-C14</f>
        <v>688615</v>
      </c>
      <c r="D66" s="44" t="n">
        <f aca="false">V30-C30</f>
        <v>718148</v>
      </c>
      <c r="E66" s="47" t="n">
        <f aca="false">IF(D66=0,"",(C66-D66)/D66)</f>
        <v>-0.0411238351983157</v>
      </c>
      <c r="F66" s="45" t="n">
        <f aca="false">E14+F14+G14</f>
        <v>189868</v>
      </c>
      <c r="G66" s="44" t="n">
        <f aca="false">E30+F30+G30</f>
        <v>206130</v>
      </c>
      <c r="H66" s="47" t="n">
        <f aca="false">IF(G66=0,"",(F66-G66)/G66)</f>
        <v>-0.0788919613835929</v>
      </c>
      <c r="I66" s="45" t="n">
        <f aca="false">SUM(H14+I14)</f>
        <v>263011</v>
      </c>
      <c r="J66" s="44" t="n">
        <f aca="false">H30+I30</f>
        <v>272098</v>
      </c>
      <c r="K66" s="35" t="n">
        <f aca="false">IF(J66=0,"",(I66-J66)/J66)</f>
        <v>-0.0333960558328249</v>
      </c>
      <c r="L66" s="45" t="n">
        <f aca="false">SUM(J14+L14+M14+K14)</f>
        <v>80736</v>
      </c>
      <c r="M66" s="44" t="n">
        <f aca="false">J30+K30+L30+M30</f>
        <v>78982</v>
      </c>
      <c r="N66" s="47" t="n">
        <f aca="false">IF(M66=0,"",(L66-M66)/M66)</f>
        <v>0.0222075916031501</v>
      </c>
      <c r="O66" s="45" t="n">
        <f aca="false">SUM(N14+O14)</f>
        <v>22526</v>
      </c>
      <c r="P66" s="44" t="n">
        <f aca="false">N30+O30</f>
        <v>17274</v>
      </c>
      <c r="Q66" s="47" t="n">
        <f aca="false">IF(P66=0,"",(O66-P66)/P66)</f>
        <v>0.304040754891745</v>
      </c>
      <c r="R66" s="45" t="n">
        <f aca="false">SUM(Q14+P14)</f>
        <v>7055</v>
      </c>
      <c r="S66" s="44" t="n">
        <f aca="false">P30+Q30</f>
        <v>14888</v>
      </c>
      <c r="T66" s="47" t="n">
        <f aca="false">IF(S66=0,"",(R66-S66)/S66)</f>
        <v>-0.526128425577646</v>
      </c>
      <c r="U66" s="45" t="n">
        <f aca="false">SUM(R14:U14)</f>
        <v>5303</v>
      </c>
      <c r="V66" s="44" t="n">
        <f aca="false">SUM(R30:U30)</f>
        <v>5612</v>
      </c>
      <c r="W66" s="47" t="n">
        <f aca="false">IF(V66=0,"",(U66-V66)/V66)</f>
        <v>-0.0550605844618674</v>
      </c>
    </row>
    <row collapsed="false" customFormat="false" customHeight="true" hidden="false" ht="15" outlineLevel="0" r="67">
      <c r="A67" s="32" t="s">
        <v>65</v>
      </c>
      <c r="B67" s="32" t="s">
        <v>66</v>
      </c>
      <c r="C67" s="43" t="n">
        <f aca="false">V15-C15</f>
        <v>80932</v>
      </c>
      <c r="D67" s="43" t="n">
        <f aca="false">V31-C31</f>
        <v>91432</v>
      </c>
      <c r="E67" s="33" t="n">
        <f aca="false">IF(D67=0,"",(C67-D67)/D67)</f>
        <v>-0.114839443520868</v>
      </c>
      <c r="F67" s="43" t="n">
        <f aca="false">E15+F15+G15</f>
        <v>1290</v>
      </c>
      <c r="G67" s="43" t="n">
        <f aca="false">E31+F31+G31</f>
        <v>769</v>
      </c>
      <c r="H67" s="33" t="n">
        <f aca="false">IF(G67=0,"",(F67-G67)/G67)</f>
        <v>0.677503250975293</v>
      </c>
      <c r="I67" s="43" t="n">
        <f aca="false">SUM(H15+I15)</f>
        <v>5894</v>
      </c>
      <c r="J67" s="43" t="n">
        <f aca="false">H31+I31</f>
        <v>7717</v>
      </c>
      <c r="K67" s="33" t="n">
        <f aca="false">IF(J67=0,"",(I67-J67)/J67)</f>
        <v>-0.236231696255021</v>
      </c>
      <c r="L67" s="43" t="n">
        <f aca="false">SUM(J15+L15+M15+K15)</f>
        <v>994</v>
      </c>
      <c r="M67" s="43" t="n">
        <f aca="false">J31+K31+L31+M31</f>
        <v>795</v>
      </c>
      <c r="N67" s="33" t="n">
        <f aca="false">IF(M67=0,"",(L67-M67)/M67)</f>
        <v>0.250314465408805</v>
      </c>
      <c r="O67" s="43" t="n">
        <f aca="false">SUM(N15+O15)</f>
        <v>374</v>
      </c>
      <c r="P67" s="43" t="n">
        <f aca="false">N31+O31</f>
        <v>177</v>
      </c>
      <c r="Q67" s="33" t="n">
        <f aca="false">IF(P67=0,"",(O67-P67)/P67)</f>
        <v>1.11299435028249</v>
      </c>
      <c r="R67" s="43" t="n">
        <f aca="false">SUM(Q15+P15)</f>
        <v>870</v>
      </c>
      <c r="S67" s="43" t="n">
        <f aca="false">P31+Q31</f>
        <v>9553</v>
      </c>
      <c r="T67" s="33" t="n">
        <f aca="false">IF(S67=0,"",(R67-S67)/S67)</f>
        <v>-0.908929132209777</v>
      </c>
      <c r="U67" s="43" t="n">
        <f aca="false">SUM(R15:U15)</f>
        <v>118</v>
      </c>
      <c r="V67" s="43" t="n">
        <f aca="false">SUM(R31:U31)</f>
        <v>90</v>
      </c>
      <c r="W67" s="33" t="n">
        <f aca="false">IF(V67=0,"",(U67-V67)/V67)</f>
        <v>0.311111111111111</v>
      </c>
    </row>
    <row collapsed="false" customFormat="false" customHeight="true" hidden="false" ht="15" outlineLevel="0" r="68">
      <c r="A68" s="34" t="s">
        <v>67</v>
      </c>
      <c r="B68" s="34" t="s">
        <v>68</v>
      </c>
      <c r="C68" s="45" t="n">
        <f aca="false">V16-C16</f>
        <v>0</v>
      </c>
      <c r="D68" s="44" t="n">
        <f aca="false">V32-C32</f>
        <v>93928</v>
      </c>
      <c r="E68" s="47" t="n">
        <f aca="false">IF(D68=0,"",(C68-D68)/D68)</f>
        <v>-1</v>
      </c>
      <c r="F68" s="45" t="n">
        <f aca="false">E16+F16+G16</f>
        <v>0</v>
      </c>
      <c r="G68" s="44" t="n">
        <f aca="false">E32+F32+G32</f>
        <v>323</v>
      </c>
      <c r="H68" s="47" t="n">
        <f aca="false">IF(G68=0,"",(F68-G68)/G68)</f>
        <v>-1</v>
      </c>
      <c r="I68" s="45" t="n">
        <f aca="false">SUM(H16+I16)</f>
        <v>0</v>
      </c>
      <c r="J68" s="44" t="n">
        <f aca="false">H32+I32</f>
        <v>2130</v>
      </c>
      <c r="K68" s="35" t="n">
        <f aca="false">IF(J68=0,"",(I68-J68)/J68)</f>
        <v>-1</v>
      </c>
      <c r="L68" s="45" t="n">
        <f aca="false">SUM(J16+L16+M16+K16)</f>
        <v>0</v>
      </c>
      <c r="M68" s="44" t="n">
        <f aca="false">J32+K32+L32+M32</f>
        <v>26</v>
      </c>
      <c r="N68" s="47" t="n">
        <f aca="false">IF(M68=0,"",(L68-M68)/M68)</f>
        <v>-1</v>
      </c>
      <c r="O68" s="45" t="n">
        <f aca="false">SUM(N16+O16)</f>
        <v>0</v>
      </c>
      <c r="P68" s="44" t="n">
        <f aca="false">N32+O32</f>
        <v>4</v>
      </c>
      <c r="Q68" s="47" t="n">
        <f aca="false">IF(P68=0,"",(O68-P68)/P68)</f>
        <v>-1</v>
      </c>
      <c r="R68" s="45" t="n">
        <f aca="false">SUM(Q16+P16)</f>
        <v>0</v>
      </c>
      <c r="S68" s="44" t="n">
        <f aca="false">P32+Q32</f>
        <v>1049</v>
      </c>
      <c r="T68" s="47" t="n">
        <f aca="false">IF(S68=0,"",(R68-S68)/S68)</f>
        <v>-1</v>
      </c>
      <c r="U68" s="45" t="n">
        <f aca="false">SUM(R16:U16)</f>
        <v>0</v>
      </c>
      <c r="V68" s="44" t="n">
        <f aca="false">SUM(R32:U32)</f>
        <v>278</v>
      </c>
      <c r="W68" s="47" t="n">
        <f aca="false">IF(V68=0,"",(U68-V68)/V68)</f>
        <v>-1</v>
      </c>
    </row>
    <row collapsed="false" customFormat="false" customHeight="true" hidden="false" ht="15" outlineLevel="0" r="69">
      <c r="A69" s="25" t="s">
        <v>69</v>
      </c>
      <c r="B69" s="26" t="s">
        <v>70</v>
      </c>
      <c r="C69" s="48" t="n">
        <f aca="false">SUM(C57:C67)</f>
        <v>11287156</v>
      </c>
      <c r="D69" s="48" t="n">
        <f aca="false">SUM(D57:D67)</f>
        <v>11206701</v>
      </c>
      <c r="E69" s="38" t="n">
        <f aca="false">IF(D69=0,"",(C69-D69)/D69)</f>
        <v>0.00717918680974892</v>
      </c>
      <c r="F69" s="48" t="n">
        <f aca="false">SUM(F57:F67)</f>
        <v>2950761</v>
      </c>
      <c r="G69" s="48" t="n">
        <f aca="false">SUM(G57:G67)</f>
        <v>3009705</v>
      </c>
      <c r="H69" s="38" t="n">
        <f aca="false">IF(G69=0,"",(F69-G69)/G69)</f>
        <v>-0.0195846436777026</v>
      </c>
      <c r="I69" s="48" t="n">
        <f aca="false">SUM(I57:I67)</f>
        <v>3500715</v>
      </c>
      <c r="J69" s="48" t="n">
        <f aca="false">SUM(J57:J67)</f>
        <v>3529187</v>
      </c>
      <c r="K69" s="38" t="n">
        <f aca="false">IF(J69=0,"",(I69-J69)/J69)</f>
        <v>-0.00806758043708084</v>
      </c>
      <c r="L69" s="48" t="n">
        <f aca="false">SUM(L57:L67)</f>
        <v>2109419</v>
      </c>
      <c r="M69" s="48" t="n">
        <f aca="false">SUM(M57:M67)</f>
        <v>2034983</v>
      </c>
      <c r="N69" s="38" t="n">
        <f aca="false">IF(M69=0,"",(L69-M69)/M69)</f>
        <v>0.0365781925450974</v>
      </c>
      <c r="O69" s="48" t="n">
        <f aca="false">SUM(O57:O67)</f>
        <v>641134</v>
      </c>
      <c r="P69" s="48" t="n">
        <f aca="false">SUM(P57:P67)</f>
        <v>557538</v>
      </c>
      <c r="Q69" s="38" t="n">
        <f aca="false">IF(P69=0,"",(O69-P69)/P69)</f>
        <v>0.149937762089759</v>
      </c>
      <c r="R69" s="48" t="n">
        <f aca="false">SUM(R57:R67)</f>
        <v>159930</v>
      </c>
      <c r="S69" s="48" t="n">
        <f aca="false">SUM(S57:S67)</f>
        <v>181360</v>
      </c>
      <c r="T69" s="38" t="n">
        <f aca="false">IF(S69=0,"",(R69-S69)/S69)</f>
        <v>-0.118162770180856</v>
      </c>
      <c r="U69" s="48" t="n">
        <f aca="false">SUM(U57:U67)</f>
        <v>445953</v>
      </c>
      <c r="V69" s="48" t="n">
        <f aca="false">SUM(V57:V67)</f>
        <v>414232</v>
      </c>
      <c r="W69" s="38" t="n">
        <f aca="false">IF(V69=0,"",(U69-V69)/V69)</f>
        <v>0.0765778597500917</v>
      </c>
    </row>
    <row collapsed="false" customFormat="false" customHeight="true" hidden="false" ht="15" outlineLevel="0" r="71">
      <c r="A71" s="49" t="s">
        <v>93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</row>
    <row collapsed="false" customFormat="false" customHeight="true" hidden="false" ht="15" outlineLevel="0" r="72">
      <c r="A72" s="49" t="s">
        <v>94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</row>
    <row collapsed="false" customFormat="false" customHeight="true" hidden="false" ht="15" outlineLevel="0" r="73">
      <c r="A73" s="49" t="s">
        <v>95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1"/>
      <c r="S73" s="51"/>
    </row>
    <row collapsed="false" customFormat="false" customHeight="true" hidden="false" ht="15" outlineLevel="0" r="74">
      <c r="A74" s="49" t="s">
        <v>96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1"/>
      <c r="S74" s="51"/>
    </row>
    <row collapsed="false" customFormat="false" customHeight="true" hidden="false" ht="15" outlineLevel="0" r="75">
      <c r="A75" s="49" t="s">
        <v>97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</row>
    <row collapsed="false" customFormat="false" customHeight="true" hidden="false" ht="15" outlineLevel="0" r="76">
      <c r="A76" s="49" t="s">
        <v>98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1"/>
      <c r="R76" s="51"/>
      <c r="S76" s="51"/>
    </row>
    <row collapsed="false" customFormat="false" customHeight="true" hidden="false" ht="15" outlineLevel="0" r="77">
      <c r="A77" s="49" t="s">
        <v>99</v>
      </c>
      <c r="B77" s="50"/>
      <c r="C77" s="50"/>
      <c r="D77" s="50"/>
      <c r="E77" s="50"/>
      <c r="F77" s="50"/>
      <c r="G77" s="50"/>
      <c r="H77" s="50"/>
      <c r="I77" s="50"/>
      <c r="J77" s="50"/>
    </row>
    <row collapsed="false" customFormat="false" customHeight="true" hidden="false" ht="15" outlineLevel="0" r="78">
      <c r="A78" s="49" t="s">
        <v>100</v>
      </c>
      <c r="B78" s="50"/>
      <c r="C78" s="50"/>
      <c r="D78" s="50"/>
      <c r="E78" s="50"/>
      <c r="F78" s="50"/>
      <c r="G78" s="50"/>
      <c r="H78" s="50"/>
      <c r="I78" s="50"/>
      <c r="J78" s="50"/>
    </row>
    <row collapsed="false" customFormat="false" customHeight="true" hidden="false" ht="15" outlineLevel="0" r="79">
      <c r="A79" s="52" t="s">
        <v>101</v>
      </c>
      <c r="B79" s="50"/>
      <c r="C79" s="50"/>
      <c r="D79" s="50"/>
      <c r="E79" s="50"/>
      <c r="F79" s="50"/>
      <c r="G79" s="50"/>
      <c r="H79" s="50"/>
      <c r="I79" s="50"/>
      <c r="J79" s="50"/>
      <c r="K79" s="52" t="s">
        <v>102</v>
      </c>
      <c r="L79" s="50"/>
      <c r="M79" s="50"/>
      <c r="N79" s="50"/>
      <c r="O79" s="50"/>
      <c r="P79" s="50"/>
      <c r="Q79" s="50"/>
      <c r="R79" s="50"/>
      <c r="S79" s="51"/>
    </row>
    <row collapsed="false" customFormat="false" customHeight="true" hidden="false" ht="15" outlineLevel="0" r="80">
      <c r="A80" s="52" t="s">
        <v>103</v>
      </c>
      <c r="B80" s="50"/>
      <c r="C80" s="50"/>
      <c r="D80" s="50"/>
      <c r="E80" s="50"/>
      <c r="F80" s="50"/>
      <c r="G80" s="50"/>
      <c r="H80" s="50"/>
      <c r="I80" s="50"/>
      <c r="J80" s="50"/>
      <c r="K80" s="52" t="s">
        <v>104</v>
      </c>
      <c r="L80" s="50"/>
      <c r="M80" s="50"/>
      <c r="N80" s="50"/>
      <c r="O80" s="50"/>
      <c r="P80" s="50"/>
      <c r="Q80" s="50"/>
      <c r="R80" s="50"/>
      <c r="S80" s="51"/>
    </row>
  </sheetData>
  <mergeCells count="19">
    <mergeCell ref="A1:W1"/>
    <mergeCell ref="A2:W2"/>
    <mergeCell ref="A37:B37"/>
    <mergeCell ref="A38:B38"/>
    <mergeCell ref="A54:B56"/>
    <mergeCell ref="C54:E54"/>
    <mergeCell ref="F54:H54"/>
    <mergeCell ref="I54:K54"/>
    <mergeCell ref="L54:N54"/>
    <mergeCell ref="O54:Q54"/>
    <mergeCell ref="R54:T54"/>
    <mergeCell ref="U54:W54"/>
    <mergeCell ref="C55:E55"/>
    <mergeCell ref="F55:H55"/>
    <mergeCell ref="I55:K55"/>
    <mergeCell ref="L55:N55"/>
    <mergeCell ref="O55:Q55"/>
    <mergeCell ref="R55:T55"/>
    <mergeCell ref="U55:W55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2006-09-16T00:00:00.00Z</dcterms:created>
  <dcterms:modified xsi:type="dcterms:W3CDTF">2015-12-14T07:59:35.00Z</dcterms:modified>
  <cp:revision>0</cp:revision>
</cp:coreProperties>
</file>