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7 Financial Reports (Financial Results_Hermes)\Financial Results\2023\9Μ 2023\"/>
    </mc:Choice>
  </mc:AlternateContent>
  <xr:revisionPtr revIDLastSave="0" documentId="13_ncr:1_{8CDAF9FF-C6B6-4923-B83D-268CD8F654E6}" xr6:coauthVersionLast="47" xr6:coauthVersionMax="47" xr10:uidLastSave="{00000000-0000-0000-0000-000000000000}"/>
  <bookViews>
    <workbookView xWindow="-120" yWindow="-120" windowWidth="29040" windowHeight="15840" xr2:uid="{D37BC757-1190-4EAF-B3C7-8180BE7F525D}"/>
  </bookViews>
  <sheets>
    <sheet name="9M 23 " sheetId="5" r:id="rId1"/>
  </sheets>
  <calcPr calcId="191029" iterate="1" iterateCount="1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5" l="1"/>
  <c r="N11" i="5"/>
  <c r="P12" i="5"/>
  <c r="D10" i="5"/>
  <c r="J10" i="5"/>
  <c r="O13" i="5"/>
  <c r="N13" i="5"/>
  <c r="M13" i="5"/>
  <c r="L10" i="5"/>
  <c r="K10" i="5"/>
  <c r="I10" i="5"/>
  <c r="H10" i="5"/>
  <c r="G10" i="5"/>
  <c r="F10" i="5"/>
  <c r="E10" i="5"/>
  <c r="C10" i="5"/>
  <c r="B10" i="5"/>
  <c r="M4" i="5" l="1"/>
  <c r="P11" i="5"/>
  <c r="N12" i="5"/>
  <c r="M12" i="5"/>
  <c r="O12" i="5"/>
  <c r="M11" i="5"/>
  <c r="O11" i="5"/>
  <c r="N4" i="5"/>
  <c r="P4" i="5"/>
  <c r="O4" i="5"/>
  <c r="M6" i="5"/>
  <c r="O6" i="5"/>
  <c r="N6" i="5"/>
  <c r="P6" i="5"/>
  <c r="M5" i="5" l="1"/>
  <c r="N5" i="5"/>
  <c r="O5" i="5"/>
  <c r="P5" i="5"/>
</calcChain>
</file>

<file path=xl/sharedStrings.xml><?xml version="1.0" encoding="utf-8"?>
<sst xmlns="http://schemas.openxmlformats.org/spreadsheetml/2006/main" count="30" uniqueCount="22">
  <si>
    <t>Consensus</t>
  </si>
  <si>
    <t>MYTIL  (IFRS, EURm)</t>
  </si>
  <si>
    <t>ALPHA</t>
  </si>
  <si>
    <t>ERB</t>
  </si>
  <si>
    <t>PIRAEUS</t>
  </si>
  <si>
    <t>PANTELAKIS</t>
  </si>
  <si>
    <t>AVRG</t>
  </si>
  <si>
    <t>MEDIAN</t>
  </si>
  <si>
    <t>MIN</t>
  </si>
  <si>
    <t>MAX</t>
  </si>
  <si>
    <t>Turnover</t>
  </si>
  <si>
    <t>EBITDA</t>
  </si>
  <si>
    <t>Reported Net Profits</t>
  </si>
  <si>
    <t>NBG</t>
  </si>
  <si>
    <t>OPTIMA</t>
  </si>
  <si>
    <t>MORGAN STANLEY</t>
  </si>
  <si>
    <t>BETA</t>
  </si>
  <si>
    <t>AXIA</t>
  </si>
  <si>
    <t>CONSENSUS FORECASTS MYTIL 9M 2023</t>
  </si>
  <si>
    <t>CONSENSUS FORECASTS MYTIL Q3 2023</t>
  </si>
  <si>
    <t>CITI</t>
  </si>
  <si>
    <t>EUROXX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</si>
</sst>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%"/>
    <numFmt numFmtId="166" formatCode="0.0000"/>
  </numFmts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0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11"/>
      <color rgb="FFFF0000"/>
      <name val="Calibri"/>
      <family val="2"/>
      <charset val="161"/>
    </font>
    <font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2" fillId="3" borderId="0" xfId="0" applyFont="1" applyFill="1"/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5" fontId="2" fillId="3" borderId="0" xfId="0" applyNumberFormat="1" applyFont="1" applyFill="1"/>
    <xf numFmtId="164" fontId="2" fillId="3" borderId="0" xfId="0" applyNumberFormat="1" applyFont="1" applyFill="1"/>
    <xf numFmtId="9" fontId="2" fillId="3" borderId="0" xfId="1" applyFont="1" applyFill="1"/>
    <xf numFmtId="166" fontId="2" fillId="3" borderId="0" xfId="0" applyNumberFormat="1" applyFont="1" applyFill="1"/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9" fontId="2" fillId="0" borderId="0" xfId="0" applyNumberFormat="1" applyFont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4F192-BE7D-476E-8E32-73E3FFC55A37}">
  <dimension ref="A1:Q26"/>
  <sheetViews>
    <sheetView tabSelected="1" workbookViewId="0">
      <selection activeCell="B17" sqref="B17"/>
    </sheetView>
  </sheetViews>
  <sheetFormatPr defaultColWidth="9" defaultRowHeight="15" x14ac:dyDescent="0.25"/>
  <cols>
    <col min="1" max="2" width="26.5703125" style="1" customWidth="1"/>
    <col min="3" max="4" width="12.85546875" style="1" customWidth="1"/>
    <col min="5" max="6" width="12.28515625" style="1" customWidth="1"/>
    <col min="7" max="7" width="9.7109375" style="1" customWidth="1"/>
    <col min="8" max="8" width="12.42578125" style="1" customWidth="1"/>
    <col min="9" max="11" width="13.140625" style="1" customWidth="1"/>
    <col min="12" max="12" width="18" style="1" customWidth="1"/>
    <col min="13" max="13" width="13.85546875" style="1" customWidth="1"/>
    <col min="14" max="14" width="8.42578125" style="1" bestFit="1" customWidth="1"/>
    <col min="15" max="15" width="8.140625" style="1" customWidth="1"/>
    <col min="16" max="16" width="11.140625" style="1" customWidth="1"/>
    <col min="17" max="16384" width="9" style="1"/>
  </cols>
  <sheetData>
    <row r="1" spans="1:17" ht="18.75" x14ac:dyDescent="0.2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x14ac:dyDescent="0.25">
      <c r="G2" s="20" t="s">
        <v>0</v>
      </c>
      <c r="H2" s="20"/>
      <c r="I2" s="20"/>
      <c r="J2" s="20"/>
      <c r="K2" s="20"/>
      <c r="L2" s="20"/>
      <c r="M2" s="20"/>
      <c r="N2" s="20"/>
      <c r="O2" s="20"/>
      <c r="P2" s="20"/>
    </row>
    <row r="3" spans="1:17" ht="31.15" customHeight="1" x14ac:dyDescent="0.25">
      <c r="A3" s="2" t="s">
        <v>1</v>
      </c>
      <c r="B3" s="3" t="s">
        <v>17</v>
      </c>
      <c r="C3" s="3" t="s">
        <v>2</v>
      </c>
      <c r="D3" s="3" t="s">
        <v>21</v>
      </c>
      <c r="E3" s="3" t="s">
        <v>3</v>
      </c>
      <c r="F3" s="3" t="s">
        <v>13</v>
      </c>
      <c r="G3" s="3" t="s">
        <v>14</v>
      </c>
      <c r="H3" s="3" t="s">
        <v>4</v>
      </c>
      <c r="I3" s="3" t="s">
        <v>5</v>
      </c>
      <c r="J3" s="3" t="s">
        <v>20</v>
      </c>
      <c r="K3" s="3" t="s">
        <v>16</v>
      </c>
      <c r="L3" s="3" t="s">
        <v>15</v>
      </c>
      <c r="M3" s="4" t="s">
        <v>6</v>
      </c>
      <c r="N3" s="4" t="s">
        <v>7</v>
      </c>
      <c r="O3" s="5" t="s">
        <v>8</v>
      </c>
      <c r="P3" s="5" t="s">
        <v>9</v>
      </c>
    </row>
    <row r="4" spans="1:17" x14ac:dyDescent="0.25">
      <c r="A4" s="13" t="s">
        <v>10</v>
      </c>
      <c r="B4" s="10">
        <v>3972.5</v>
      </c>
      <c r="C4" s="10">
        <v>4016</v>
      </c>
      <c r="D4" s="10">
        <v>4036</v>
      </c>
      <c r="E4" s="10">
        <v>4020</v>
      </c>
      <c r="F4" s="10"/>
      <c r="G4" s="10">
        <v>3764</v>
      </c>
      <c r="H4" s="10">
        <v>3846</v>
      </c>
      <c r="I4" s="10">
        <v>4020</v>
      </c>
      <c r="J4" s="10"/>
      <c r="K4" s="10">
        <v>3936</v>
      </c>
      <c r="L4" s="10"/>
      <c r="M4" s="14">
        <f>AVERAGE(B4:L4)</f>
        <v>3951.3125</v>
      </c>
      <c r="N4" s="14">
        <f>MEDIAN(B4:L4)</f>
        <v>3994.25</v>
      </c>
      <c r="O4" s="10">
        <f>MIN(B4:L4)</f>
        <v>3764</v>
      </c>
      <c r="P4" s="10">
        <f>MAX(B4:L4)</f>
        <v>4036</v>
      </c>
    </row>
    <row r="5" spans="1:17" x14ac:dyDescent="0.25">
      <c r="A5" s="13" t="s">
        <v>11</v>
      </c>
      <c r="B5" s="10">
        <v>695.5</v>
      </c>
      <c r="C5" s="10">
        <v>693</v>
      </c>
      <c r="D5" s="10">
        <v>705</v>
      </c>
      <c r="E5" s="10">
        <v>706</v>
      </c>
      <c r="F5" s="10">
        <v>699</v>
      </c>
      <c r="G5" s="10">
        <v>697.3</v>
      </c>
      <c r="H5" s="10">
        <v>692</v>
      </c>
      <c r="I5" s="10">
        <v>697</v>
      </c>
      <c r="J5" s="10">
        <v>698</v>
      </c>
      <c r="K5" s="10">
        <v>701</v>
      </c>
      <c r="L5" s="10">
        <v>698</v>
      </c>
      <c r="M5" s="14">
        <f t="shared" ref="M5:M6" si="0">AVERAGE(B5:L5)</f>
        <v>698.34545454545457</v>
      </c>
      <c r="N5" s="14">
        <f t="shared" ref="N5:N6" si="1">MEDIAN(B5:L5)</f>
        <v>698</v>
      </c>
      <c r="O5" s="10">
        <f t="shared" ref="O5:O6" si="2">MIN(B5:L5)</f>
        <v>692</v>
      </c>
      <c r="P5" s="10">
        <f t="shared" ref="P5:P6" si="3">MAX(B5:L5)</f>
        <v>706</v>
      </c>
    </row>
    <row r="6" spans="1:17" x14ac:dyDescent="0.25">
      <c r="A6" s="13" t="s">
        <v>12</v>
      </c>
      <c r="B6" s="10">
        <v>433.59999999999997</v>
      </c>
      <c r="C6" s="10">
        <v>431.4</v>
      </c>
      <c r="D6" s="10">
        <v>436.4</v>
      </c>
      <c r="E6" s="10">
        <v>439</v>
      </c>
      <c r="F6" s="10"/>
      <c r="G6" s="10">
        <v>433.4</v>
      </c>
      <c r="H6" s="10">
        <v>430.4</v>
      </c>
      <c r="I6" s="10">
        <v>433.4</v>
      </c>
      <c r="J6" s="10"/>
      <c r="K6" s="10">
        <v>432.4</v>
      </c>
      <c r="L6" s="10"/>
      <c r="M6" s="14">
        <f t="shared" si="0"/>
        <v>433.75000000000006</v>
      </c>
      <c r="N6" s="14">
        <f t="shared" si="1"/>
        <v>433.4</v>
      </c>
      <c r="O6" s="10">
        <f t="shared" si="2"/>
        <v>430.4</v>
      </c>
      <c r="P6" s="10">
        <f t="shared" si="3"/>
        <v>439</v>
      </c>
    </row>
    <row r="7" spans="1:17" x14ac:dyDescent="0.25">
      <c r="A7" s="15"/>
      <c r="B7" s="15"/>
      <c r="C7" s="15"/>
      <c r="D7" s="15"/>
      <c r="E7" s="16"/>
      <c r="F7" s="16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7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7" ht="18.75" x14ac:dyDescent="0.25">
      <c r="A9" s="19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7" x14ac:dyDescent="0.25">
      <c r="A10" s="17" t="s">
        <v>1</v>
      </c>
      <c r="B10" s="11" t="str">
        <f>B3</f>
        <v>AXIA</v>
      </c>
      <c r="C10" s="11" t="str">
        <f t="shared" ref="C10:K10" si="4">C3</f>
        <v>ALPHA</v>
      </c>
      <c r="D10" s="11" t="str">
        <f>D3</f>
        <v>EUROXX</v>
      </c>
      <c r="E10" s="11" t="str">
        <f t="shared" si="4"/>
        <v>ERB</v>
      </c>
      <c r="F10" s="11" t="str">
        <f t="shared" si="4"/>
        <v>NBG</v>
      </c>
      <c r="G10" s="11" t="str">
        <f t="shared" si="4"/>
        <v>OPTIMA</v>
      </c>
      <c r="H10" s="11" t="str">
        <f t="shared" si="4"/>
        <v>PIRAEUS</v>
      </c>
      <c r="I10" s="11" t="str">
        <f t="shared" si="4"/>
        <v>PANTELAKIS</v>
      </c>
      <c r="J10" s="11" t="str">
        <f>J3</f>
        <v>CITI</v>
      </c>
      <c r="K10" s="11" t="str">
        <f t="shared" si="4"/>
        <v>BETA</v>
      </c>
      <c r="L10" s="11" t="str">
        <f>L3</f>
        <v>MORGAN STANLEY</v>
      </c>
      <c r="M10" s="18" t="s">
        <v>6</v>
      </c>
      <c r="N10" s="18" t="s">
        <v>7</v>
      </c>
      <c r="O10" s="11" t="s">
        <v>8</v>
      </c>
      <c r="P10" s="11" t="s">
        <v>9</v>
      </c>
    </row>
    <row r="11" spans="1:17" x14ac:dyDescent="0.25">
      <c r="A11" s="13" t="s">
        <v>10</v>
      </c>
      <c r="B11" s="12">
        <v>1456.5</v>
      </c>
      <c r="C11" s="12">
        <v>1500</v>
      </c>
      <c r="D11" s="12">
        <v>1520</v>
      </c>
      <c r="E11" s="12">
        <v>1431</v>
      </c>
      <c r="F11" s="12">
        <v>1454</v>
      </c>
      <c r="G11" s="12">
        <v>1248</v>
      </c>
      <c r="H11" s="12">
        <v>1330</v>
      </c>
      <c r="I11" s="12">
        <v>1504</v>
      </c>
      <c r="J11" s="12"/>
      <c r="K11" s="12">
        <v>1420</v>
      </c>
      <c r="L11" s="12">
        <v>1451</v>
      </c>
      <c r="M11" s="14">
        <f>AVERAGE(B11:L11)</f>
        <v>1431.45</v>
      </c>
      <c r="N11" s="14">
        <f>MEDIAN(B11:L11)</f>
        <v>1452.5</v>
      </c>
      <c r="O11" s="10">
        <f>MIN(B11:L11)</f>
        <v>1248</v>
      </c>
      <c r="P11" s="10">
        <f>MAX(B11:L11)</f>
        <v>1520</v>
      </c>
      <c r="Q11" s="7"/>
    </row>
    <row r="12" spans="1:17" x14ac:dyDescent="0.25">
      <c r="A12" s="13" t="s">
        <v>11</v>
      </c>
      <c r="B12" s="12">
        <v>257.5</v>
      </c>
      <c r="C12" s="12">
        <v>255</v>
      </c>
      <c r="D12" s="12">
        <v>267</v>
      </c>
      <c r="E12" s="12">
        <v>257</v>
      </c>
      <c r="F12" s="12">
        <v>261</v>
      </c>
      <c r="G12" s="12">
        <v>259.3</v>
      </c>
      <c r="H12" s="12">
        <v>254</v>
      </c>
      <c r="I12" s="12">
        <v>259</v>
      </c>
      <c r="J12" s="12">
        <v>260</v>
      </c>
      <c r="K12" s="12">
        <v>263</v>
      </c>
      <c r="L12" s="12">
        <v>260</v>
      </c>
      <c r="M12" s="14">
        <f t="shared" ref="M12:M13" si="5">AVERAGE(B12:L12)</f>
        <v>259.34545454545457</v>
      </c>
      <c r="N12" s="14">
        <f t="shared" ref="N12:N13" si="6">MEDIAN(B12:L12)</f>
        <v>259.3</v>
      </c>
      <c r="O12" s="10">
        <f t="shared" ref="O12:O13" si="7">MIN(B12:L12)</f>
        <v>254</v>
      </c>
      <c r="P12" s="10">
        <f t="shared" ref="P12:P13" si="8">MAX(B12:L12)</f>
        <v>267</v>
      </c>
      <c r="Q12" s="7"/>
    </row>
    <row r="13" spans="1:17" x14ac:dyDescent="0.25">
      <c r="A13" s="13" t="s">
        <v>12</v>
      </c>
      <c r="B13" s="12">
        <v>165.2</v>
      </c>
      <c r="C13" s="12">
        <v>163</v>
      </c>
      <c r="D13" s="12">
        <v>168</v>
      </c>
      <c r="E13" s="12">
        <v>167</v>
      </c>
      <c r="F13" s="12">
        <v>161</v>
      </c>
      <c r="G13" s="12">
        <v>165</v>
      </c>
      <c r="H13" s="12">
        <v>162</v>
      </c>
      <c r="I13" s="12">
        <v>165</v>
      </c>
      <c r="J13" s="12"/>
      <c r="K13" s="12">
        <v>164</v>
      </c>
      <c r="L13" s="12"/>
      <c r="M13" s="14">
        <f t="shared" si="5"/>
        <v>164.46666666666667</v>
      </c>
      <c r="N13" s="14">
        <f t="shared" si="6"/>
        <v>165</v>
      </c>
      <c r="O13" s="10">
        <f t="shared" si="7"/>
        <v>161</v>
      </c>
      <c r="P13" s="10">
        <f t="shared" si="8"/>
        <v>168</v>
      </c>
      <c r="Q13" s="7"/>
    </row>
    <row r="14" spans="1:17" x14ac:dyDescent="0.25">
      <c r="I14" s="6"/>
      <c r="J14" s="6"/>
    </row>
    <row r="23" spans="8:14" x14ac:dyDescent="0.25">
      <c r="N23" s="8"/>
    </row>
    <row r="26" spans="8:14" x14ac:dyDescent="0.25">
      <c r="H26" s="9"/>
    </row>
  </sheetData>
  <mergeCells count="3">
    <mergeCell ref="A1:P1"/>
    <mergeCell ref="G2:P2"/>
    <mergeCell ref="A9:P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9M 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Katralis, Dimitrios</dc:creator>
  <cp:lastModifiedBy>Katralis, Dimitrios</cp:lastModifiedBy>
  <cp:lastPrinted>2023-01-19T11:42:07Z</cp:lastPrinted>
  <dcterms:created xsi:type="dcterms:W3CDTF">2022-07-27T07:45:03Z</dcterms:created>
  <dcterms:modified xsi:type="dcterms:W3CDTF">2023-10-25T08:02:38Z</dcterms:modified>
</cp:coreProperties>
</file>